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  <sheet name="Расходы" sheetId="3" r:id="rId2"/>
    <sheet name="Источники" sheetId="4" r:id="rId3"/>
    <sheet name="Лист3" sheetId="7" r:id="rId4"/>
  </sheets>
  <calcPr calcId="124519"/>
</workbook>
</file>

<file path=xl/calcChain.xml><?xml version="1.0" encoding="utf-8"?>
<calcChain xmlns="http://schemas.openxmlformats.org/spreadsheetml/2006/main">
  <c r="E347" i="3"/>
  <c r="E348"/>
  <c r="E349"/>
  <c r="F128"/>
  <c r="E128"/>
  <c r="E117"/>
  <c r="E116" s="1"/>
  <c r="E115" s="1"/>
  <c r="D7"/>
  <c r="E14"/>
  <c r="F14"/>
  <c r="E16"/>
  <c r="E13" s="1"/>
  <c r="E12" s="1"/>
  <c r="F16"/>
  <c r="F13" s="1"/>
  <c r="F12" s="1"/>
  <c r="D14"/>
  <c r="D16"/>
  <c r="D13" s="1"/>
  <c r="D12" s="1"/>
  <c r="E19"/>
  <c r="E20"/>
  <c r="F20"/>
  <c r="F19" s="1"/>
  <c r="E23"/>
  <c r="E22" s="1"/>
  <c r="E18" s="1"/>
  <c r="E11" s="1"/>
  <c r="E10" s="1"/>
  <c r="F23"/>
  <c r="F22" s="1"/>
  <c r="D19"/>
  <c r="D20"/>
  <c r="D23"/>
  <c r="D22" s="1"/>
  <c r="D18" s="1"/>
  <c r="D11" s="1"/>
  <c r="D10" s="1"/>
  <c r="E29"/>
  <c r="E28" s="1"/>
  <c r="E27" s="1"/>
  <c r="F29"/>
  <c r="F28" s="1"/>
  <c r="F27" s="1"/>
  <c r="D29"/>
  <c r="D28" s="1"/>
  <c r="D27" s="1"/>
  <c r="E34"/>
  <c r="F34"/>
  <c r="D34"/>
  <c r="E37"/>
  <c r="E33" s="1"/>
  <c r="F37"/>
  <c r="F33" s="1"/>
  <c r="D37"/>
  <c r="D33" s="1"/>
  <c r="E44"/>
  <c r="E43" s="1"/>
  <c r="E42" s="1"/>
  <c r="F44"/>
  <c r="F43" s="1"/>
  <c r="F42" s="1"/>
  <c r="D44"/>
  <c r="D43" s="1"/>
  <c r="D42" s="1"/>
  <c r="E49"/>
  <c r="E48" s="1"/>
  <c r="E47" s="1"/>
  <c r="E46" s="1"/>
  <c r="F49"/>
  <c r="F48" s="1"/>
  <c r="F47" s="1"/>
  <c r="F46" s="1"/>
  <c r="D49"/>
  <c r="D48" s="1"/>
  <c r="D47" s="1"/>
  <c r="D46" s="1"/>
  <c r="E56"/>
  <c r="E55" s="1"/>
  <c r="E54" s="1"/>
  <c r="F56"/>
  <c r="F55" s="1"/>
  <c r="F54" s="1"/>
  <c r="D56"/>
  <c r="D55" s="1"/>
  <c r="D54" s="1"/>
  <c r="E62"/>
  <c r="E61" s="1"/>
  <c r="F62"/>
  <c r="F61" s="1"/>
  <c r="D62"/>
  <c r="D61" s="1"/>
  <c r="E66"/>
  <c r="F66"/>
  <c r="E68"/>
  <c r="F68"/>
  <c r="D66"/>
  <c r="D68"/>
  <c r="E73"/>
  <c r="E72" s="1"/>
  <c r="E71" s="1"/>
  <c r="E70" s="1"/>
  <c r="F73"/>
  <c r="F72" s="1"/>
  <c r="F71" s="1"/>
  <c r="F70" s="1"/>
  <c r="D73"/>
  <c r="D72" s="1"/>
  <c r="D71" s="1"/>
  <c r="D70" s="1"/>
  <c r="E77"/>
  <c r="E76" s="1"/>
  <c r="E75" s="1"/>
  <c r="F77"/>
  <c r="F76" s="1"/>
  <c r="F75" s="1"/>
  <c r="D77"/>
  <c r="D76" s="1"/>
  <c r="D75" s="1"/>
  <c r="E84"/>
  <c r="E83" s="1"/>
  <c r="F84"/>
  <c r="F83" s="1"/>
  <c r="D84"/>
  <c r="D83" s="1"/>
  <c r="E88"/>
  <c r="E87" s="1"/>
  <c r="F88"/>
  <c r="F87" s="1"/>
  <c r="D88"/>
  <c r="D87" s="1"/>
  <c r="E95"/>
  <c r="E94" s="1"/>
  <c r="E93" s="1"/>
  <c r="E92" s="1"/>
  <c r="F95"/>
  <c r="F94" s="1"/>
  <c r="F93" s="1"/>
  <c r="F92" s="1"/>
  <c r="D95"/>
  <c r="D94" s="1"/>
  <c r="D93" s="1"/>
  <c r="D92" s="1"/>
  <c r="F18" l="1"/>
  <c r="F11" s="1"/>
  <c r="F10" s="1"/>
  <c r="F26"/>
  <c r="F25" s="1"/>
  <c r="E26"/>
  <c r="E25" s="1"/>
  <c r="D26"/>
  <c r="D25" s="1"/>
  <c r="F82"/>
  <c r="F81" s="1"/>
  <c r="F80" s="1"/>
  <c r="F79" s="1"/>
  <c r="E65"/>
  <c r="E60" s="1"/>
  <c r="E53" s="1"/>
  <c r="E52" s="1"/>
  <c r="E51" s="1"/>
  <c r="E9" s="1"/>
  <c r="F65"/>
  <c r="F60" s="1"/>
  <c r="F53" s="1"/>
  <c r="F52" s="1"/>
  <c r="F51" s="1"/>
  <c r="D65"/>
  <c r="D60" s="1"/>
  <c r="D53" s="1"/>
  <c r="D52" s="1"/>
  <c r="D51" s="1"/>
  <c r="D9" s="1"/>
  <c r="D82"/>
  <c r="D81" s="1"/>
  <c r="D80" s="1"/>
  <c r="D79" s="1"/>
  <c r="E82"/>
  <c r="E81" s="1"/>
  <c r="E80" s="1"/>
  <c r="E79" s="1"/>
  <c r="E102"/>
  <c r="E101" s="1"/>
  <c r="E100" s="1"/>
  <c r="E99" s="1"/>
  <c r="E98" s="1"/>
  <c r="F102"/>
  <c r="F101" s="1"/>
  <c r="F100" s="1"/>
  <c r="F99" s="1"/>
  <c r="F98" s="1"/>
  <c r="E108"/>
  <c r="E107" s="1"/>
  <c r="E106" s="1"/>
  <c r="E105" s="1"/>
  <c r="F108"/>
  <c r="F107" s="1"/>
  <c r="F106" s="1"/>
  <c r="F105" s="1"/>
  <c r="E113"/>
  <c r="E112" s="1"/>
  <c r="E111" s="1"/>
  <c r="E110" s="1"/>
  <c r="F113"/>
  <c r="F112" s="1"/>
  <c r="F111" s="1"/>
  <c r="F110" s="1"/>
  <c r="D102"/>
  <c r="D101" s="1"/>
  <c r="D100" s="1"/>
  <c r="D99" s="1"/>
  <c r="D98" s="1"/>
  <c r="D108"/>
  <c r="D107" s="1"/>
  <c r="D106" s="1"/>
  <c r="D105" s="1"/>
  <c r="D113"/>
  <c r="D112" s="1"/>
  <c r="D111" s="1"/>
  <c r="D110" s="1"/>
  <c r="F9" l="1"/>
  <c r="D104"/>
  <c r="D97" s="1"/>
  <c r="D91" s="1"/>
  <c r="F104"/>
  <c r="F97" s="1"/>
  <c r="F91" s="1"/>
  <c r="E104"/>
  <c r="E97" s="1"/>
  <c r="E91" s="1"/>
  <c r="E121"/>
  <c r="E120" s="1"/>
  <c r="E119" s="1"/>
  <c r="E118" s="1"/>
  <c r="F121"/>
  <c r="F120" s="1"/>
  <c r="F119" s="1"/>
  <c r="F118" s="1"/>
  <c r="E126"/>
  <c r="E125" s="1"/>
  <c r="E124" s="1"/>
  <c r="E123" s="1"/>
  <c r="F126"/>
  <c r="F125" s="1"/>
  <c r="F124" s="1"/>
  <c r="F123" s="1"/>
  <c r="D121"/>
  <c r="D120" s="1"/>
  <c r="D119" s="1"/>
  <c r="D118" s="1"/>
  <c r="D126"/>
  <c r="D125" s="1"/>
  <c r="D124" s="1"/>
  <c r="D123" s="1"/>
  <c r="E132"/>
  <c r="E131" s="1"/>
  <c r="E130" s="1"/>
  <c r="E129" s="1"/>
  <c r="F132"/>
  <c r="F131" s="1"/>
  <c r="F130" s="1"/>
  <c r="F129" s="1"/>
  <c r="D132"/>
  <c r="D131" s="1"/>
  <c r="D130" s="1"/>
  <c r="D129" s="1"/>
  <c r="E137"/>
  <c r="E136" s="1"/>
  <c r="E135" s="1"/>
  <c r="E134" s="1"/>
  <c r="F137"/>
  <c r="F136" s="1"/>
  <c r="F135" s="1"/>
  <c r="F134" s="1"/>
  <c r="D137"/>
  <c r="D136" s="1"/>
  <c r="D135" s="1"/>
  <c r="D134" s="1"/>
  <c r="E142"/>
  <c r="E141" s="1"/>
  <c r="E140" s="1"/>
  <c r="E139" s="1"/>
  <c r="F142"/>
  <c r="F141" s="1"/>
  <c r="F140" s="1"/>
  <c r="F139" s="1"/>
  <c r="D142"/>
  <c r="D141" s="1"/>
  <c r="D140" s="1"/>
  <c r="D139" s="1"/>
  <c r="E147"/>
  <c r="E146" s="1"/>
  <c r="E145" s="1"/>
  <c r="F147"/>
  <c r="F146" s="1"/>
  <c r="F145" s="1"/>
  <c r="E151"/>
  <c r="E150" s="1"/>
  <c r="E149" s="1"/>
  <c r="F151"/>
  <c r="F150" s="1"/>
  <c r="F149" s="1"/>
  <c r="E155"/>
  <c r="E154" s="1"/>
  <c r="E153" s="1"/>
  <c r="F155"/>
  <c r="F154" s="1"/>
  <c r="F153" s="1"/>
  <c r="D147"/>
  <c r="D146" s="1"/>
  <c r="D145" s="1"/>
  <c r="D151"/>
  <c r="D150" s="1"/>
  <c r="D149" s="1"/>
  <c r="D155"/>
  <c r="D154" s="1"/>
  <c r="D153" s="1"/>
  <c r="E162"/>
  <c r="E161" s="1"/>
  <c r="E160" s="1"/>
  <c r="E159" s="1"/>
  <c r="F162"/>
  <c r="F161" s="1"/>
  <c r="F160" s="1"/>
  <c r="F159" s="1"/>
  <c r="D162"/>
  <c r="D161" s="1"/>
  <c r="D160" s="1"/>
  <c r="D159" s="1"/>
  <c r="E167"/>
  <c r="E166" s="1"/>
  <c r="E165" s="1"/>
  <c r="F167"/>
  <c r="F166" s="1"/>
  <c r="F165" s="1"/>
  <c r="E171"/>
  <c r="E170" s="1"/>
  <c r="E169" s="1"/>
  <c r="F171"/>
  <c r="F170" s="1"/>
  <c r="F169" s="1"/>
  <c r="E175"/>
  <c r="E174" s="1"/>
  <c r="E173" s="1"/>
  <c r="F175"/>
  <c r="F174" s="1"/>
  <c r="F173" s="1"/>
  <c r="D167"/>
  <c r="D166" s="1"/>
  <c r="D165" s="1"/>
  <c r="D171"/>
  <c r="D170" s="1"/>
  <c r="D169" s="1"/>
  <c r="D175"/>
  <c r="D174" s="1"/>
  <c r="D173" s="1"/>
  <c r="E181"/>
  <c r="E180" s="1"/>
  <c r="E179" s="1"/>
  <c r="E178" s="1"/>
  <c r="F181"/>
  <c r="F180" s="1"/>
  <c r="F179" s="1"/>
  <c r="F178" s="1"/>
  <c r="E186"/>
  <c r="E185" s="1"/>
  <c r="E184" s="1"/>
  <c r="E183" s="1"/>
  <c r="F186"/>
  <c r="F185" s="1"/>
  <c r="F184" s="1"/>
  <c r="F183" s="1"/>
  <c r="D181"/>
  <c r="D180" s="1"/>
  <c r="D179" s="1"/>
  <c r="D178" s="1"/>
  <c r="D186"/>
  <c r="D185" s="1"/>
  <c r="D184" s="1"/>
  <c r="D183" s="1"/>
  <c r="E191"/>
  <c r="E190" s="1"/>
  <c r="E189" s="1"/>
  <c r="E188" s="1"/>
  <c r="F191"/>
  <c r="F190" s="1"/>
  <c r="F189" s="1"/>
  <c r="F188" s="1"/>
  <c r="D191"/>
  <c r="D190" s="1"/>
  <c r="D189" s="1"/>
  <c r="D188" s="1"/>
  <c r="E196"/>
  <c r="E195" s="1"/>
  <c r="E194" s="1"/>
  <c r="E193" s="1"/>
  <c r="F196"/>
  <c r="F195" s="1"/>
  <c r="F194" s="1"/>
  <c r="F193" s="1"/>
  <c r="D196"/>
  <c r="D195" s="1"/>
  <c r="D194" s="1"/>
  <c r="D193" s="1"/>
  <c r="E200"/>
  <c r="E199" s="1"/>
  <c r="E198" s="1"/>
  <c r="F200"/>
  <c r="F199" s="1"/>
  <c r="F198" s="1"/>
  <c r="D200"/>
  <c r="D199" s="1"/>
  <c r="D198" s="1"/>
  <c r="E207"/>
  <c r="E206" s="1"/>
  <c r="E205" s="1"/>
  <c r="F207"/>
  <c r="F206" s="1"/>
  <c r="F205" s="1"/>
  <c r="E211"/>
  <c r="E210" s="1"/>
  <c r="E209" s="1"/>
  <c r="F211"/>
  <c r="F210" s="1"/>
  <c r="F209" s="1"/>
  <c r="D207"/>
  <c r="D206" s="1"/>
  <c r="D205" s="1"/>
  <c r="D211"/>
  <c r="D210" s="1"/>
  <c r="D209" s="1"/>
  <c r="E218"/>
  <c r="E217" s="1"/>
  <c r="E216" s="1"/>
  <c r="E215" s="1"/>
  <c r="F218"/>
  <c r="F217" s="1"/>
  <c r="F216" s="1"/>
  <c r="F215" s="1"/>
  <c r="D218"/>
  <c r="D217" s="1"/>
  <c r="D216" s="1"/>
  <c r="D215" s="1"/>
  <c r="E224"/>
  <c r="E223" s="1"/>
  <c r="E222" s="1"/>
  <c r="E221" s="1"/>
  <c r="E220" s="1"/>
  <c r="F224"/>
  <c r="F223" s="1"/>
  <c r="F222" s="1"/>
  <c r="F221" s="1"/>
  <c r="F220" s="1"/>
  <c r="D224"/>
  <c r="D223" s="1"/>
  <c r="D222" s="1"/>
  <c r="D221" s="1"/>
  <c r="D220" s="1"/>
  <c r="F230"/>
  <c r="F229" s="1"/>
  <c r="F228" s="1"/>
  <c r="F234"/>
  <c r="F233" s="1"/>
  <c r="F232" s="1"/>
  <c r="E230"/>
  <c r="E229" s="1"/>
  <c r="E228" s="1"/>
  <c r="E234"/>
  <c r="E233" s="1"/>
  <c r="E232" s="1"/>
  <c r="D230"/>
  <c r="D229" s="1"/>
  <c r="D228" s="1"/>
  <c r="D234"/>
  <c r="D233" s="1"/>
  <c r="D232" s="1"/>
  <c r="E240"/>
  <c r="E239" s="1"/>
  <c r="E238" s="1"/>
  <c r="E237" s="1"/>
  <c r="F240"/>
  <c r="F239" s="1"/>
  <c r="F238" s="1"/>
  <c r="F237" s="1"/>
  <c r="D240"/>
  <c r="D239" s="1"/>
  <c r="D238" s="1"/>
  <c r="D237" s="1"/>
  <c r="E245"/>
  <c r="E244" s="1"/>
  <c r="E243" s="1"/>
  <c r="E242" s="1"/>
  <c r="F245"/>
  <c r="F244" s="1"/>
  <c r="F243" s="1"/>
  <c r="F242" s="1"/>
  <c r="D245"/>
  <c r="D244" s="1"/>
  <c r="D243" s="1"/>
  <c r="D242" s="1"/>
  <c r="E251"/>
  <c r="E250" s="1"/>
  <c r="E249" s="1"/>
  <c r="E248" s="1"/>
  <c r="F251"/>
  <c r="F250" s="1"/>
  <c r="F249" s="1"/>
  <c r="F248" s="1"/>
  <c r="D251"/>
  <c r="D250" s="1"/>
  <c r="D249" s="1"/>
  <c r="D248" s="1"/>
  <c r="E258"/>
  <c r="E257" s="1"/>
  <c r="E256" s="1"/>
  <c r="F258"/>
  <c r="F257" s="1"/>
  <c r="F256" s="1"/>
  <c r="E262"/>
  <c r="E261" s="1"/>
  <c r="E260" s="1"/>
  <c r="F262"/>
  <c r="F261" s="1"/>
  <c r="F260" s="1"/>
  <c r="E266"/>
  <c r="E265" s="1"/>
  <c r="E264" s="1"/>
  <c r="F266"/>
  <c r="F265" s="1"/>
  <c r="F264" s="1"/>
  <c r="E270"/>
  <c r="E269" s="1"/>
  <c r="E268" s="1"/>
  <c r="F270"/>
  <c r="F269" s="1"/>
  <c r="F268" s="1"/>
  <c r="E274"/>
  <c r="E273" s="1"/>
  <c r="E272" s="1"/>
  <c r="F274"/>
  <c r="F273" s="1"/>
  <c r="F272" s="1"/>
  <c r="E278"/>
  <c r="E277" s="1"/>
  <c r="E276" s="1"/>
  <c r="F278"/>
  <c r="F277" s="1"/>
  <c r="F276" s="1"/>
  <c r="F282"/>
  <c r="F281" s="1"/>
  <c r="F280" s="1"/>
  <c r="E282"/>
  <c r="E281" s="1"/>
  <c r="E280" s="1"/>
  <c r="E286"/>
  <c r="E285" s="1"/>
  <c r="E284" s="1"/>
  <c r="F286"/>
  <c r="F285" s="1"/>
  <c r="F284" s="1"/>
  <c r="E290"/>
  <c r="E289" s="1"/>
  <c r="E288" s="1"/>
  <c r="F290"/>
  <c r="F289" s="1"/>
  <c r="F288" s="1"/>
  <c r="E294"/>
  <c r="E293" s="1"/>
  <c r="E292" s="1"/>
  <c r="F294"/>
  <c r="F293" s="1"/>
  <c r="F292" s="1"/>
  <c r="D258"/>
  <c r="D257" s="1"/>
  <c r="D256" s="1"/>
  <c r="D262"/>
  <c r="D261" s="1"/>
  <c r="D260" s="1"/>
  <c r="D266"/>
  <c r="D265" s="1"/>
  <c r="D264" s="1"/>
  <c r="D270"/>
  <c r="D269" s="1"/>
  <c r="D268" s="1"/>
  <c r="D274"/>
  <c r="D273" s="1"/>
  <c r="D272" s="1"/>
  <c r="D278"/>
  <c r="D277" s="1"/>
  <c r="D276" s="1"/>
  <c r="D282"/>
  <c r="D281" s="1"/>
  <c r="D280" s="1"/>
  <c r="D286"/>
  <c r="D285" s="1"/>
  <c r="D284" s="1"/>
  <c r="D290"/>
  <c r="D289" s="1"/>
  <c r="D288" s="1"/>
  <c r="D294"/>
  <c r="D293" s="1"/>
  <c r="D292" s="1"/>
  <c r="E300"/>
  <c r="E299" s="1"/>
  <c r="E298" s="1"/>
  <c r="E297" s="1"/>
  <c r="F300"/>
  <c r="F299" s="1"/>
  <c r="F298" s="1"/>
  <c r="F297" s="1"/>
  <c r="D300"/>
  <c r="D299" s="1"/>
  <c r="D298" s="1"/>
  <c r="D297" s="1"/>
  <c r="E305"/>
  <c r="E304" s="1"/>
  <c r="E303" s="1"/>
  <c r="E302" s="1"/>
  <c r="F305"/>
  <c r="F304" s="1"/>
  <c r="F303" s="1"/>
  <c r="F302" s="1"/>
  <c r="D305"/>
  <c r="D304" s="1"/>
  <c r="D303" s="1"/>
  <c r="D302" s="1"/>
  <c r="E312"/>
  <c r="E311" s="1"/>
  <c r="E310" s="1"/>
  <c r="E309" s="1"/>
  <c r="E308" s="1"/>
  <c r="E307" s="1"/>
  <c r="F312"/>
  <c r="F311" s="1"/>
  <c r="F310" s="1"/>
  <c r="F309" s="1"/>
  <c r="F308" s="1"/>
  <c r="F307" s="1"/>
  <c r="D312"/>
  <c r="D311" s="1"/>
  <c r="D310" s="1"/>
  <c r="D309" s="1"/>
  <c r="D308" s="1"/>
  <c r="D307" s="1"/>
  <c r="F117" l="1"/>
  <c r="D117"/>
  <c r="E144"/>
  <c r="D144"/>
  <c r="D128" s="1"/>
  <c r="F144"/>
  <c r="D164"/>
  <c r="D158" s="1"/>
  <c r="D204"/>
  <c r="D203" s="1"/>
  <c r="E177"/>
  <c r="E164"/>
  <c r="E158" s="1"/>
  <c r="F164"/>
  <c r="F158" s="1"/>
  <c r="F177"/>
  <c r="D177"/>
  <c r="E204"/>
  <c r="E203" s="1"/>
  <c r="F204"/>
  <c r="F203" s="1"/>
  <c r="F236"/>
  <c r="F227"/>
  <c r="F226" s="1"/>
  <c r="E227"/>
  <c r="E226" s="1"/>
  <c r="D227"/>
  <c r="D226" s="1"/>
  <c r="E236"/>
  <c r="D236"/>
  <c r="F255"/>
  <c r="D255"/>
  <c r="E255"/>
  <c r="F296"/>
  <c r="E296"/>
  <c r="D296"/>
  <c r="F116" l="1"/>
  <c r="D116"/>
  <c r="F157"/>
  <c r="D157"/>
  <c r="E157"/>
  <c r="E214"/>
  <c r="E213" s="1"/>
  <c r="F214"/>
  <c r="F213" s="1"/>
  <c r="D214"/>
  <c r="D213" s="1"/>
  <c r="D254"/>
  <c r="F254"/>
  <c r="E254"/>
  <c r="F318"/>
  <c r="F317" s="1"/>
  <c r="F316" s="1"/>
  <c r="E318"/>
  <c r="E317" s="1"/>
  <c r="E316" s="1"/>
  <c r="D318"/>
  <c r="D317" s="1"/>
  <c r="D316" s="1"/>
  <c r="F115" l="1"/>
  <c r="F7" s="1"/>
  <c r="D115"/>
  <c r="D202"/>
  <c r="E202"/>
  <c r="F202"/>
  <c r="F322"/>
  <c r="F321" s="1"/>
  <c r="F320" s="1"/>
  <c r="E322"/>
  <c r="E321" s="1"/>
  <c r="E320" s="1"/>
  <c r="D322"/>
  <c r="D321" s="1"/>
  <c r="D320" s="1"/>
  <c r="F338"/>
  <c r="F337" s="1"/>
  <c r="F336" s="1"/>
  <c r="E338"/>
  <c r="E337" s="1"/>
  <c r="E336" s="1"/>
  <c r="D338"/>
  <c r="D337" s="1"/>
  <c r="D336" s="1"/>
  <c r="F326" l="1"/>
  <c r="F325" s="1"/>
  <c r="F324" s="1"/>
  <c r="E326"/>
  <c r="E325" s="1"/>
  <c r="E324" s="1"/>
  <c r="D326"/>
  <c r="D325" s="1"/>
  <c r="D324" s="1"/>
  <c r="F330"/>
  <c r="F329" s="1"/>
  <c r="F328" s="1"/>
  <c r="E330"/>
  <c r="E329" s="1"/>
  <c r="E328" s="1"/>
  <c r="D330"/>
  <c r="D329" s="1"/>
  <c r="D328" s="1"/>
  <c r="F334"/>
  <c r="F333" s="1"/>
  <c r="F332" s="1"/>
  <c r="E334"/>
  <c r="E333" s="1"/>
  <c r="E332" s="1"/>
  <c r="D334"/>
  <c r="D333" s="1"/>
  <c r="D332" s="1"/>
  <c r="F342"/>
  <c r="F341" s="1"/>
  <c r="F340" s="1"/>
  <c r="E342"/>
  <c r="E341" s="1"/>
  <c r="E340" s="1"/>
  <c r="D342"/>
  <c r="D341" s="1"/>
  <c r="D340" s="1"/>
  <c r="D349"/>
  <c r="D348" s="1"/>
  <c r="D347" s="1"/>
  <c r="D346" s="1"/>
  <c r="D345" s="1"/>
  <c r="F346"/>
  <c r="F345" s="1"/>
  <c r="E346"/>
  <c r="E345" s="1"/>
  <c r="F354"/>
  <c r="F353" s="1"/>
  <c r="F352" s="1"/>
  <c r="F351" s="1"/>
  <c r="E354"/>
  <c r="E353" s="1"/>
  <c r="E352" s="1"/>
  <c r="E351" s="1"/>
  <c r="D354"/>
  <c r="D353" s="1"/>
  <c r="D352" s="1"/>
  <c r="D351" s="1"/>
  <c r="F361"/>
  <c r="F360" s="1"/>
  <c r="F359" s="1"/>
  <c r="F358" s="1"/>
  <c r="E361"/>
  <c r="E360" s="1"/>
  <c r="E359" s="1"/>
  <c r="E358" s="1"/>
  <c r="F366"/>
  <c r="F365" s="1"/>
  <c r="F364" s="1"/>
  <c r="F363" s="1"/>
  <c r="E366"/>
  <c r="E365" s="1"/>
  <c r="E364" s="1"/>
  <c r="E363" s="1"/>
  <c r="D361"/>
  <c r="D360" s="1"/>
  <c r="D359" s="1"/>
  <c r="D358" s="1"/>
  <c r="D366"/>
  <c r="D365" s="1"/>
  <c r="D364" s="1"/>
  <c r="D363" s="1"/>
  <c r="F373"/>
  <c r="F372" s="1"/>
  <c r="F371" s="1"/>
  <c r="F370" s="1"/>
  <c r="E373"/>
  <c r="E372" s="1"/>
  <c r="E371" s="1"/>
  <c r="E370" s="1"/>
  <c r="D373"/>
  <c r="D372" s="1"/>
  <c r="D371" s="1"/>
  <c r="D370" s="1"/>
  <c r="F315" l="1"/>
  <c r="F314" s="1"/>
  <c r="E315"/>
  <c r="E314" s="1"/>
  <c r="D315"/>
  <c r="D314" s="1"/>
  <c r="D344"/>
  <c r="F344"/>
  <c r="F357"/>
  <c r="F356" s="1"/>
  <c r="E344"/>
  <c r="E7" s="1"/>
  <c r="E357"/>
  <c r="E356" s="1"/>
  <c r="D357"/>
  <c r="D356" s="1"/>
  <c r="F377" l="1"/>
  <c r="F376" s="1"/>
  <c r="F375" s="1"/>
  <c r="F369" s="1"/>
  <c r="F368" s="1"/>
  <c r="F378"/>
  <c r="E378"/>
  <c r="E377" s="1"/>
  <c r="E376" s="1"/>
  <c r="E375" s="1"/>
  <c r="E369" s="1"/>
  <c r="E368" s="1"/>
  <c r="D378"/>
  <c r="D377" s="1"/>
  <c r="D376" s="1"/>
  <c r="D375" s="1"/>
  <c r="D369" s="1"/>
  <c r="D368" s="1"/>
  <c r="D25" i="2"/>
  <c r="D30"/>
  <c r="D34"/>
  <c r="D38"/>
  <c r="D24" s="1"/>
  <c r="D23" s="1"/>
  <c r="D42"/>
  <c r="D44"/>
  <c r="D46"/>
  <c r="D48"/>
  <c r="D41" s="1"/>
  <c r="D40" s="1"/>
  <c r="D50"/>
  <c r="D51"/>
  <c r="D52"/>
  <c r="D55"/>
  <c r="D56"/>
  <c r="D59"/>
  <c r="D60"/>
  <c r="D64"/>
  <c r="D65"/>
  <c r="D70"/>
  <c r="D69" s="1"/>
  <c r="D63" s="1"/>
  <c r="D54" s="1"/>
  <c r="D73"/>
  <c r="D74"/>
  <c r="D77"/>
  <c r="D78"/>
  <c r="D80"/>
  <c r="D83"/>
  <c r="D82" s="1"/>
  <c r="D85"/>
  <c r="D86"/>
  <c r="D87"/>
  <c r="D89"/>
  <c r="D90"/>
  <c r="D94"/>
  <c r="D93" s="1"/>
  <c r="D95"/>
  <c r="D97"/>
  <c r="D99"/>
  <c r="D101"/>
  <c r="D103"/>
  <c r="D106"/>
  <c r="D105" s="1"/>
  <c r="D98" s="1"/>
  <c r="D109"/>
  <c r="D110"/>
  <c r="D113"/>
  <c r="D112" s="1"/>
  <c r="D92" s="1"/>
  <c r="D22" l="1"/>
  <c r="D76"/>
  <c r="D20"/>
</calcChain>
</file>

<file path=xl/sharedStrings.xml><?xml version="1.0" encoding="utf-8"?>
<sst xmlns="http://schemas.openxmlformats.org/spreadsheetml/2006/main" count="1512" uniqueCount="802">
  <si>
    <t>ОТЧЕТ ОБ ИСПОЛНЕНИИ БЮДЖЕТА</t>
  </si>
  <si>
    <t>КОДЫ</t>
  </si>
  <si>
    <t>на 1 апреля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</si>
  <si>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</si>
  <si>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</si>
  <si>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</si>
  <si>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</si>
  <si>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</si>
  <si>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</si>
  <si>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п. Вольгинский</t>
  </si>
  <si>
    <t>Глава по БК</t>
  </si>
  <si>
    <t>903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</si>
  <si>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</si>
  <si>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</si>
  <si>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</si>
  <si>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17646153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</si>
  <si>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</si>
  <si>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</si>
  <si>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</si>
  <si>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</si>
  <si>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</si>
  <si>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</si>
  <si>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</si>
  <si>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</si>
  <si>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</si>
  <si>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</si>
  <si>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</si>
  <si>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</si>
  <si>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</si>
  <si>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</si>
  <si>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</si>
  <si>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</si>
  <si>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</si>
  <si>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</si>
  <si>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</si>
  <si>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</si>
  <si>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</si>
  <si>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</si>
  <si>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</si>
  <si>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</si>
  <si>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</si>
  <si>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</si>
  <si>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</si>
  <si>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</si>
  <si>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</si>
  <si>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</si>
  <si>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</si>
  <si>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</si>
  <si>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</si>
  <si>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</si>
  <si>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</si>
  <si>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</si>
  <si>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</si>
  <si>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</si>
  <si>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</si>
  <si>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</si>
  <si>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</si>
  <si>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</si>
  <si>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</si>
  <si>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</si>
  <si>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</si>
  <si>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</si>
  <si>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</si>
  <si>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</si>
  <si>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</si>
  <si>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</si>
  <si>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</si>
  <si>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</si>
  <si>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000 1 01 02080 01 1000 110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</si>
  <si>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</si>
  <si>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</si>
  <si>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</si>
  <si>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</si>
  <si>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</si>
  <si>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</si>
  <si>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</si>
  <si>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</si>
  <si>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</si>
  <si>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</si>
  <si>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</si>
  <si>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</si>
  <si>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</si>
  <si>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</si>
  <si>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</si>
  <si>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</si>
  <si>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</si>
  <si>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</si>
  <si>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</si>
  <si>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</si>
  <si>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</si>
  <si>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</si>
  <si>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</si>
  <si>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</si>
  <si>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</si>
  <si>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</si>
  <si>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</si>
  <si>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</si>
  <si>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</si>
  <si>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</si>
  <si>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</si>
  <si>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</si>
  <si>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</si>
  <si>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</si>
  <si>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</si>
  <si>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</si>
  <si>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000 1 06 01030 13 2100 110</t>
  </si>
  <si>
    <t xml:space="preserve">  Транспортный налог</t>
  </si>
  <si>
    <t>000 1 06 04000 02 0000 110</t>
  </si>
  <si>
    <t xml:space="preserve">  Транспортный налог с физических лиц</t>
  </si>
  <si>
    <t>000 1 06 04012 02 0000 110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</si>
  <si>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</si>
  <si>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000 1 06 04012 02 1000 110</t>
  </si>
  <si>
    <t xml:space="preserve">  Транспортный налог с физических лиц (пени по соответствующему платежу)</t>
  </si>
  <si>
    <t>000 1 06 04012 02 2100 110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</si>
  <si>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</si>
  <si>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</si>
  <si>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</si>
  <si>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</si>
  <si>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</si>
  <si>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</si>
  <si>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</si>
  <si>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</si>
  <si>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</si>
  <si>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000 1 06 06033 13 2100 110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</si>
  <si>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</si>
  <si>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000 1 06 06033 13 3000 110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</si>
  <si>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</si>
  <si>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</si>
  <si>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</si>
  <si>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</si>
  <si>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</si>
  <si>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000 1 06 06043 13 1000 110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</si>
  <si>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</si>
  <si>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000 1 06 06043 13 2100 110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</si>
  <si>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</si>
  <si>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</si>
  <si>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</si>
  <si>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</si>
  <si>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</si>
  <si>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</si>
  <si>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</si>
  <si>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</si>
  <si>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</si>
  <si>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</si>
  <si>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</si>
  <si>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</si>
  <si>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</si>
  <si>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</si>
  <si>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</si>
  <si>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</si>
  <si>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</si>
  <si>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</si>
  <si>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</si>
  <si>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</si>
  <si>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</si>
  <si>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</si>
  <si>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</si>
  <si>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</si>
  <si>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</si>
  <si>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</si>
  <si>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</si>
  <si>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</si>
  <si>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</si>
  <si>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</si>
  <si>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</si>
  <si>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</si>
  <si>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</si>
  <si>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</si>
  <si>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</si>
  <si>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</si>
  <si>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поселений</t>
  </si>
  <si>
    <t>000 1 17 01050 13 0000 180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</si>
  <si>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</si>
  <si>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</si>
  <si>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</si>
  <si>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</si>
  <si>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</si>
  <si>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</si>
  <si>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</si>
  <si>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</si>
  <si>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поселений на поддержку мер по обеспечению сбалансированности бюджетов</t>
  </si>
  <si>
    <t>000 2 02 15002 13 0000 150</t>
  </si>
  <si>
    <t>000 2 02 15002 13 7044 150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</si>
  <si>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</si>
  <si>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</si>
  <si>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</si>
  <si>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</si>
  <si>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на софинансирование капитальных вложений в объекты муниципальной собственности" классификации доходов бюджетов</t>
  </si>
  <si>
    <t>000 2 02 20077 13 0000 150</t>
  </si>
  <si>
    <t xml:space="preserve">  Субсидии бюджетам на поддержку отрасли культуры</t>
  </si>
  <si>
    <t>000 2 02 25519 00 0000 150</t>
  </si>
  <si>
    <t>000 2 02 25519 13 0000 150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</si>
  <si>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</si>
  <si>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</si>
  <si>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</si>
  <si>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</si>
  <si>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</si>
  <si>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</si>
  <si>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</si>
  <si>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</si>
  <si>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Прочие субсидии бюджетам городских поселений на софинансирование мероприятий по обеспечению территорий документацией для осуществления градостроительной деятельности</t>
  </si>
  <si>
    <t>000 2 02 29999 13 7008 150</t>
  </si>
  <si>
    <t>000 2 02 29999 13 7246 150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</si>
  <si>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</si>
  <si>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</si>
  <si>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</si>
  <si>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</si>
  <si>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</si>
  <si>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</si>
  <si>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</si>
  <si>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</si>
  <si>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</si>
  <si>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</si>
  <si>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городских поселений</t>
  </si>
  <si>
    <t>000 2 02 49999 13 0000 150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</si>
  <si>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</si>
  <si>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</si>
  <si>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</si>
  <si>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</si>
  <si>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</si>
  <si>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</si>
  <si>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000 0103 95 9 00 00110 121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</si>
  <si>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</si>
  <si>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000 0103 95 9 00 00110 129</t>
  </si>
  <si>
    <t xml:space="preserve">  Прочая закупка товаров, работ и услуг</t>
  </si>
  <si>
    <t>000 0103 95 9 00 00190 244</t>
  </si>
  <si>
    <t xml:space="preserve">  Уплата иных платежей</t>
  </si>
  <si>
    <t>000 0103 95 9 00 00190 853</t>
  </si>
  <si>
    <t>000 0104 99 3 00 00110 121</t>
  </si>
  <si>
    <t xml:space="preserve">  Иные выплаты персоналу государственных (муниципальных) органов, за исключением фонда оплаты труда</t>
  </si>
  <si>
    <t>000 0104 99 3 00 00110 122</t>
  </si>
  <si>
    <t>000 0104 99 3 00 00110 129</t>
  </si>
  <si>
    <t>000 0104 99 3 00 00190 244</t>
  </si>
  <si>
    <t xml:space="preserve">  Закупка энергетических ресурсов</t>
  </si>
  <si>
    <t>000 0104 99 3 00 00190 247</t>
  </si>
  <si>
    <t xml:space="preserve">  Исполнение судебных актов Российской Федерации и мировых соглашений по возмещению причиненного вреда</t>
  </si>
  <si>
    <t>000 0104 99 3 00 00190 831</t>
  </si>
  <si>
    <t xml:space="preserve">  Уплата налога на имущество организаций и земельного налога</t>
  </si>
  <si>
    <t>000 0104 99 3 00 00190 851</t>
  </si>
  <si>
    <t xml:space="preserve">  Уплата прочих налогов, сборов</t>
  </si>
  <si>
    <t>000 0104 99 3 00 00190 852</t>
  </si>
  <si>
    <t>000 0104 99 3 00 00190 853</t>
  </si>
  <si>
    <t>000 0106 99 9 00 80060 540</t>
  </si>
  <si>
    <t xml:space="preserve">  Резервные средства</t>
  </si>
  <si>
    <t>000 0111 99 9 00 20220 870</t>
  </si>
  <si>
    <t xml:space="preserve">  Фонд оплаты труда учреждений</t>
  </si>
  <si>
    <t>000 0113 99 9 00 00110 111</t>
  </si>
  <si>
    <t xml:space="preserve">  Иные выплаты персоналу учреждений, за исключением фонда оплаты труда</t>
  </si>
  <si>
    <t>000 0113 99 9 00 00110 112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</si>
  <si>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</si>
  <si>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000 0113 99 9 00 00110 119</t>
  </si>
  <si>
    <t>000 0113 99 9 00 00190 244</t>
  </si>
  <si>
    <t>000 0113 99 9 00 00190 247</t>
  </si>
  <si>
    <t>000 0113 99 9 00 00190 831</t>
  </si>
  <si>
    <t>000 0113 99 9 00 00190 853</t>
  </si>
  <si>
    <t>000 0113 99 9 00 20230 244</t>
  </si>
  <si>
    <t>000 0113 99 9 00 20240 853</t>
  </si>
  <si>
    <t>000 0203 99 9 00 51180 121</t>
  </si>
  <si>
    <t>000 0203 99 9 00 51180 129</t>
  </si>
  <si>
    <t>000 0203 99 9 00 51180 244</t>
  </si>
  <si>
    <t>000 0203 99 9 00 51180 247</t>
  </si>
  <si>
    <t>000 0309 99 9 00 00170 540</t>
  </si>
  <si>
    <t>000 0310 17 0 02 20010 244</t>
  </si>
  <si>
    <t>000 0310 22 0 01 20660 244</t>
  </si>
  <si>
    <t>000 0310 22 0 02 20660 244</t>
  </si>
  <si>
    <t>000 0409 15 0 04 20400 244</t>
  </si>
  <si>
    <t>000 0409 15 0 05 20400 244</t>
  </si>
  <si>
    <t>000 0409 16 0 01 20500 244</t>
  </si>
  <si>
    <t>000 0409 16 0 02 20500 244</t>
  </si>
  <si>
    <t>000 0409 16 0 04 20500 244</t>
  </si>
  <si>
    <t>000 0409 16 0 05 20500 244</t>
  </si>
  <si>
    <t>000 0409 16 0 05 72460 244</t>
  </si>
  <si>
    <t>000 0409 16 0 05 S2460 244</t>
  </si>
  <si>
    <t>000 0412 27 0 01 20660 244</t>
  </si>
  <si>
    <t>000 0412 27 0 02 20660 244</t>
  </si>
  <si>
    <t>000 0412 27 0 02 70080 244</t>
  </si>
  <si>
    <t>000 0412 27 0 02 S0080 244</t>
  </si>
  <si>
    <t>000 0412 28 0 01 20660 244</t>
  </si>
  <si>
    <t>000 0412 28 0 02 20660 244</t>
  </si>
  <si>
    <t>000 0412 28 0 03 20660 244</t>
  </si>
  <si>
    <t>000 0412 28 0 04 20660 244</t>
  </si>
  <si>
    <t>000 0412 99 9 00 00180 540</t>
  </si>
  <si>
    <t>000 0501 99 9 00 20800 244</t>
  </si>
  <si>
    <t>000 0501 99 9 00 20820 244</t>
  </si>
  <si>
    <t>000 0502 20 0 01 20660 244</t>
  </si>
  <si>
    <t xml:space="preserve">  Закупка товаров, работ, услуг в целях капитального ремонта государственного (муниципального) имущества</t>
  </si>
  <si>
    <t>000 0502 29 1 01 20660 243</t>
  </si>
  <si>
    <t>000 0502 29 2 01 71580 243</t>
  </si>
  <si>
    <t>000 0502 29 2 01 S1580 243</t>
  </si>
  <si>
    <t>000 0502 29 3 01 20660 243</t>
  </si>
  <si>
    <t>000 0502 29 3 02 20660 243</t>
  </si>
  <si>
    <t>000 0502 29 3 02 20660 244</t>
  </si>
  <si>
    <t>000 0502 99 9 00 20250 243</t>
  </si>
  <si>
    <t>000 0502 99 9 00 20250 244</t>
  </si>
  <si>
    <t>000 0503 19 0 01 20500 247</t>
  </si>
  <si>
    <t>000 0503 19 0 02 20500 244</t>
  </si>
  <si>
    <t>000 0503 19 0 03 20500 244</t>
  </si>
  <si>
    <t>000 0503 19 0 04 20500 244</t>
  </si>
  <si>
    <t>000 0503 19 0 05 20500 244</t>
  </si>
  <si>
    <t>000 0503 19 0 06 20500 244</t>
  </si>
  <si>
    <t>000 0503 19 0 07 20500 244</t>
  </si>
  <si>
    <t>000 0503 19 0 10 20500 244</t>
  </si>
  <si>
    <t>000 0503 19 0 11 20500 244</t>
  </si>
  <si>
    <t>000 0503 19 0 12 20500 244</t>
  </si>
  <si>
    <t>000 0503 21 0 F2 55550 244</t>
  </si>
  <si>
    <t>000 0503 21 0 F2 5555D 244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</si>
  <si>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</si>
  <si>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Пособия, компенсации и иные социальные выплаты гражданам, кроме публичных нормативных обязательств</t>
  </si>
  <si>
    <t>000 1001 99 9 00 20810 321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</si>
  <si>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</si>
  <si>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</si>
  <si>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</si>
  <si>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</si>
  <si>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</si>
  <si>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</si>
  <si>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</si>
  <si>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</si>
  <si>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</si>
  <si>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</si>
  <si>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</si>
  <si>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</si>
  <si>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</si>
  <si>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</si>
  <si>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</si>
  <si>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</si>
  <si>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</si>
  <si>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</si>
  <si>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</si>
  <si>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</si>
  <si>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 прочих  остатков денежных средств бюджетов городских</t>
  </si>
  <si>
    <t>000 01 05 02 01 13 0000 510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</si>
  <si>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</si>
  <si>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</si>
  <si>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</si>
  <si>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</si>
  <si>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</si>
  <si>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</si>
  <si>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</si>
  <si>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</si>
  <si>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</si>
  <si>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</si>
  <si>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</si>
  <si>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Главный бухгалтер</t>
  </si>
  <si>
    <t>Приложение</t>
  </si>
  <si>
    <t>к постановлению администрации</t>
  </si>
  <si>
    <t>поселка Вольгинский</t>
  </si>
  <si>
    <t xml:space="preserve">  поселка Вольгинский     </t>
  </si>
  <si>
    <t>Т.С.Малышкина</t>
  </si>
  <si>
    <t>Глава администрации</t>
  </si>
  <si>
    <t>С.В.Гуляев</t>
  </si>
  <si>
    <t>И.о. заведующего</t>
  </si>
  <si>
    <t>финансовым отделом</t>
  </si>
  <si>
    <t>Г.Б.Солдатова</t>
  </si>
  <si>
    <t xml:space="preserve">  Прочие субсидии бюджетам городских поселений (Субсидии на осуществление дорожной деятельнотсти в отношении автомобильных дорог общего пользования местного значения)</t>
  </si>
  <si>
    <t xml:space="preserve">  Субсидии бюджетам городских поселений на поддержку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</si>
  <si>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отмененному))</t>
  </si>
  <si>
    <t>903  1202 99 9 00 00000 000</t>
  </si>
  <si>
    <t>903  1202 99 9 00 0Б400 000</t>
  </si>
  <si>
    <t>903  1202 99 9 00 0Б400 600</t>
  </si>
  <si>
    <t>903 1202 99 9 00 0Б400 610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</si>
  <si>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</si>
  <si>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</si>
  <si>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Непрограммные расходы органов исполнительной власти</t>
  </si>
  <si>
    <t>Межбюджетные трансферты</t>
  </si>
  <si>
    <t xml:space="preserve">Муниципальная программа "Благоустройство муниципального образования «Поселок Вольгинский» на 2020-2022 годы" </t>
  </si>
  <si>
    <t>Межбюджетные трансферты муниципальному образованию "Петушинский район" по переданным полномочиям для создания условий для развития малого и среднего предпринимательства</t>
  </si>
  <si>
    <t>ЖИЛИЩНО-КОММУНАЛЬНОЕ ХОЗЯЙСТВО</t>
  </si>
  <si>
    <t>Жилищное хозяйство</t>
  </si>
  <si>
    <t>Расходы на уплату ежемесячных взносов на капитальный ремонт общего имущества в многоквартирных домах, в размере 6,5 руб. за 1кв.м.</t>
  </si>
  <si>
    <t xml:space="preserve">Расходы на содержание и обслуживание муниципального имущества </t>
  </si>
  <si>
    <t>Коммунальное хозяйство</t>
  </si>
  <si>
    <t>Муниципальная программа "Модернизация объектов коммунальной инфраструктуры муниципального образования поселок Вольгинский на 2021-2025 годы"</t>
  </si>
  <si>
    <t xml:space="preserve"> Подпрограммы "Чистая Вода"</t>
  </si>
  <si>
    <t>Основное мероприятие: Проектно-изыскательные работы</t>
  </si>
  <si>
    <t>Расходы на проектно-изыскательные работы</t>
  </si>
  <si>
    <t>Подпрограмма "Модернизация участков канализационной сети по ул. Новосеменковская, домов № № 9, 11 поселка Вольгинский"</t>
  </si>
  <si>
    <t xml:space="preserve">Основное мероприятие: Реконструкция сети водоотведения по ул. Новосеменковская, домов № № 9, 11 поселка Вольгинский </t>
  </si>
  <si>
    <t>Основное мероприятие: Инженерно-строительные изыскания. Разработка предпроектных обоснований реконструкции КНС – 1,2,3. Разработка рабочей документации на модернизацию отдельных участков канализационной сети</t>
  </si>
  <si>
    <t>Расходы на инженерно-строительные изыскания. Разработка предпроектных обоснований реконструкции КНС – 1,2,3. Разработка рабочей документации на модернизацию отдельных участков канализационной сети</t>
  </si>
  <si>
    <t>Основное мероприятие: Реконструкция КНС-1,2,3</t>
  </si>
  <si>
    <t>Расходы на реконструкцию КНС-1,2,3</t>
  </si>
  <si>
    <t>Основное мероприятие: Модернизация (реконструкция) муниципальной котельной</t>
  </si>
  <si>
    <t>Расходы на модернизацию (реконструкцию) муниципальной котельной</t>
  </si>
  <si>
    <t>Благоустройство</t>
  </si>
  <si>
    <t xml:space="preserve">Основное мероприятие: Уличное освещение </t>
  </si>
  <si>
    <t>Основное мероприятие: Озеленение: посадка цветов, спил деревьев, кронирование деревьев, обрезка кустов, посадка кустов, покос травы</t>
  </si>
  <si>
    <t>Основное мероприятие: Захоронение невостребованных умерших граждан</t>
  </si>
  <si>
    <t xml:space="preserve">Основное мероприятие: Содержание мест захоронения </t>
  </si>
  <si>
    <t xml:space="preserve">Основное мероприятие: Уборка контейнерных площадок </t>
  </si>
  <si>
    <t xml:space="preserve">Основное мероприятие: Оборудование контейнерных площадок  </t>
  </si>
  <si>
    <t xml:space="preserve">Основное мероприятие: Ремонт, оборудование детских площадок </t>
  </si>
  <si>
    <t xml:space="preserve">Основное мероприятие: Уборка территорий неохваченных дворниками  </t>
  </si>
  <si>
    <t>Основное мероприятие: Благоустройство мемориала и места захоронения неизвестного солдата</t>
  </si>
  <si>
    <t>Основное мероприятие: Прочие мероприятия по благоустройству</t>
  </si>
  <si>
    <t>Муниципальная программа "Формирование комфортной городской среды муниципального образования "Поселок Вольгинский" на 2018-2024 годы"</t>
  </si>
  <si>
    <t>Расходы на благоустройство наиболее посещаемых муниципальных территорий общего пользования (Строительство, обустройство цветников, устройство пешеходных дорожек, обустройство площадок для отдыха, детских, спортивных площадок, установка скамеек и урн на территории парковой зоны)</t>
  </si>
  <si>
    <t>ОХРАНА ОКРУЖАЮЩЕЙ СРЕДЫ</t>
  </si>
  <si>
    <t>Другие вопросы в области охраны окружающей среды</t>
  </si>
  <si>
    <t xml:space="preserve"> Муниципальная программа "Благоустройство  муниципального образования «Поселок Вольгинский» на 2020-2022 годы" </t>
  </si>
  <si>
    <t xml:space="preserve">Основное мероприятие: Ликвидация несанкционированных свалок </t>
  </si>
  <si>
    <t>КУЛЬТУРА, КИНЕМАТОГРАФИЯ</t>
  </si>
  <si>
    <t>Культура</t>
  </si>
  <si>
    <t>Субсидии МБУ "Вольгинский культурно-досуговый центр" на финансовое обеспечение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</si>
  <si>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</si>
  <si>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</si>
  <si>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МБУ "Библиотека поселка Вольгинский" на финансовое обеспечение муниципального задания</t>
  </si>
  <si>
    <t>Основное мероприятие: Пополнение электронного каталога библиотеки поселка Вольгинский</t>
  </si>
  <si>
    <t>Основное мероприятие: Приобретение книг для библиотеки поселка Вольгинский</t>
  </si>
  <si>
    <t>СОЦИАЛЬНАЯ ПОЛИТИКА</t>
  </si>
  <si>
    <t xml:space="preserve"> Пенсионное обеспечение</t>
  </si>
  <si>
    <t>Расходы на ежемесячную доплату к государственной пенсии лицам ранее замещавшим государственные должности в органах государственной власти и управления</t>
  </si>
  <si>
    <t xml:space="preserve">Охрана семьи и детства </t>
  </si>
  <si>
    <t xml:space="preserve">Межбюджетные трансферты муниципальному образованию "Петушинский район" в сфере обеспечения жильем молодых семей  </t>
  </si>
  <si>
    <t>ФИЗИЧЕСКАЯ КУЛЬТУРА И СПОРТ</t>
  </si>
  <si>
    <t>Массовый спорт</t>
  </si>
  <si>
    <t>Субсидии МБУ "Плавательный бассейн поселка Вольгинский" на финансовое обеспечение муниципального задания</t>
  </si>
  <si>
    <t>Муниципальная программа "Развитие физической культуры и спорта на территории муниципального образования поселок Вольгинский на 2021-2023 годы"</t>
  </si>
  <si>
    <t>Основное мероприятие: Проведение физкультурных и спортивных мероприятий в плавательном бассейне поселка Вольгинский</t>
  </si>
  <si>
    <t>СРЕДСТВА МАССОВОЙ ИНФОРМАЦИИ</t>
  </si>
  <si>
    <t>Периодическая печать и издательства</t>
  </si>
  <si>
    <t>Субсидии МБУ "Редакция газеты "Вольгинский Вестник" на финансовое обеспечение муниципального задания</t>
  </si>
  <si>
    <t>Муниципальная программа "Реализация информационной политики и развития средств массовой информации в муниципальном образовании поселок Вольгинский на 2021-2023 годы"</t>
  </si>
  <si>
    <t>Основное мероприятие: обеспечение качественного выпуска местной газеты «Вольгинский Вестник»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</si>
  <si>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</si>
  <si>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</si>
  <si>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>903 1202 26 0 00 00000 000</t>
  </si>
  <si>
    <t>903 1202 26 0 01 20660 000</t>
  </si>
  <si>
    <t>903  1202 26 0 01 20660 600</t>
  </si>
  <si>
    <t>903  1202 26 0 01 20660 610</t>
  </si>
  <si>
    <t>903  1202 26 0 01 20660 611</t>
  </si>
  <si>
    <t>903 1200 00 0 00 00000 000</t>
  </si>
  <si>
    <t>903  1202 00 0 00 00000 000</t>
  </si>
  <si>
    <t>903  1102 99 9 00 00000 000</t>
  </si>
  <si>
    <t>903  1102 99 9 00 0Б300 000</t>
  </si>
  <si>
    <t>903  1102 99 9 00 0Б300 600</t>
  </si>
  <si>
    <t>903  1102 99 9 00 0Б300 610</t>
  </si>
  <si>
    <t>903  1102 99 9 00 0Б300 611</t>
  </si>
  <si>
    <t>903  1102 25 0 00 00000 000</t>
  </si>
  <si>
    <t>903  1102 25 0 01 20660 000</t>
  </si>
  <si>
    <t>903  1102 25 0 01 20660 600</t>
  </si>
  <si>
    <t>903  1102 25 0 01 20660 610</t>
  </si>
  <si>
    <t>903  1102 25 0 01 20660 611</t>
  </si>
  <si>
    <t>903  1100 00 0 00 00000 000</t>
  </si>
  <si>
    <t>903  1102 00 0 00 00000 000</t>
  </si>
  <si>
    <t>903  1004 00 0 00 00000 000</t>
  </si>
  <si>
    <t>Непрограммные расходы органов исполнительной власти. Межбюджетный  трансферт</t>
  </si>
  <si>
    <t>903  1004 99 9 00 00000 000</t>
  </si>
  <si>
    <t>903  1004 99 9 00 00180 000</t>
  </si>
  <si>
    <t xml:space="preserve">  Межбюджетные трансферты</t>
  </si>
  <si>
    <t>903  1004 99 9 00 00180 500</t>
  </si>
  <si>
    <t>903 1202 99 9 00 0Б400 611</t>
  </si>
  <si>
    <t>903 1004 99 9 00 00180 540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</si>
  <si>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</si>
  <si>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</si>
  <si>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>903  0503 00 0 00 00000 000</t>
  </si>
  <si>
    <t>903 0503 19 0 00 00000 000</t>
  </si>
  <si>
    <t>903  0600 00 0 00 00000 000</t>
  </si>
  <si>
    <t>903  0605 00 0 00 00000 000</t>
  </si>
  <si>
    <t>903  0605 19 0 00 00000 000</t>
  </si>
  <si>
    <t>903  0605 19 0 09 20500 000</t>
  </si>
  <si>
    <t>903  0605 19 0 09 20500 200</t>
  </si>
  <si>
    <t>903  0605 19 0 09 20500 240</t>
  </si>
  <si>
    <t>903  0800 00 0 00 00000 000</t>
  </si>
  <si>
    <t>903 0801 00 0 00 00000 000</t>
  </si>
  <si>
    <t>903 0801 23 0 01 20660 610</t>
  </si>
  <si>
    <t>903  0801 24 0 01 20660 000</t>
  </si>
  <si>
    <t>903  0801 24 0 01 20660 600</t>
  </si>
  <si>
    <t>903  0801 24 0 01 20660 610</t>
  </si>
  <si>
    <t>903  0801 24 0 02 20660 000</t>
  </si>
  <si>
    <t>903  0801 24 0 02 20660 600</t>
  </si>
  <si>
    <t>903  0801 24 0 02 20660 610</t>
  </si>
  <si>
    <t>903  0801 24 0 02 20660 611</t>
  </si>
  <si>
    <t>903  0801 99 9 00 0Б200 000</t>
  </si>
  <si>
    <t>903  0801 99 9 00 0Б200 600</t>
  </si>
  <si>
    <t>903  0801 99 9 00 0Б200 610</t>
  </si>
  <si>
    <t>903  1000 00 0 00 00000 000</t>
  </si>
  <si>
    <t>903  1001 00 0 00 00000 000</t>
  </si>
  <si>
    <t>Непрограммные расходы органов исполнительной власти. Предоставление социальных выплат и мер социальной поддержки отдельным категориям граждан</t>
  </si>
  <si>
    <t>903 1001 99 9 00 00000 000</t>
  </si>
  <si>
    <t>903  1001 99 9 00 20810 000</t>
  </si>
  <si>
    <t xml:space="preserve">  Социальное обеспечение и иные выплаты населению</t>
  </si>
  <si>
    <t>903  1001 99 9 00 20810 300</t>
  </si>
  <si>
    <t xml:space="preserve">  Социальные выплаты гражданам, кроме публичных нормативных социальных выплат</t>
  </si>
  <si>
    <t>903  1001 99 9 00 20810 320</t>
  </si>
  <si>
    <t>Субсидии МБУ "Библиотека поселка Вольгинский" на комплектование книжного фонда для библитеки поселка Вольгинский</t>
  </si>
  <si>
    <t>903 0801 23 0 02 20660 610</t>
  </si>
  <si>
    <t>903 0801 23 0 02 20660 600</t>
  </si>
  <si>
    <t>903 0801 23 0 02 20660 000</t>
  </si>
  <si>
    <t>903 0801 23 0 01 20660 611</t>
  </si>
  <si>
    <t>903 0801 23 0 02 20660 611</t>
  </si>
  <si>
    <t>903 0801 24 0 01 20660 611</t>
  </si>
  <si>
    <t>903 0801 99 9 00 0Б200 611</t>
  </si>
  <si>
    <t>903 0801 99 9 00 0Б100 611</t>
  </si>
  <si>
    <t>903 0801 99 9 00 0Б100 610</t>
  </si>
  <si>
    <t>903 0801 99 9 00 0Б100 600</t>
  </si>
  <si>
    <t>903 0801 99 9 00 0Б100 000</t>
  </si>
  <si>
    <t>903 0801 24 0 02 L519F 611</t>
  </si>
  <si>
    <t>903 0801 24 0 02 L519F 610</t>
  </si>
  <si>
    <t>903 0801 24 0 02 L519F 600</t>
  </si>
  <si>
    <t>903 0801 24 0 02 L519F 000</t>
  </si>
  <si>
    <t>903 0801 23 0 01 20660 600</t>
  </si>
  <si>
    <t>903 0801 23 0 01 20660 000</t>
  </si>
  <si>
    <t>903 0605 19 0 09 20500 244</t>
  </si>
  <si>
    <t>000 0503 21 0 F2 5555D 240</t>
  </si>
  <si>
    <t>000 0503 21 0 F2 5555D 200</t>
  </si>
  <si>
    <t>000 0503 21 0 F2 5555D 000</t>
  </si>
  <si>
    <t>000 0503 21 0 F2 0000D 000</t>
  </si>
  <si>
    <t>000 0503 21 0 F2 55550 240</t>
  </si>
  <si>
    <t>000 0503 21 0 F2 55550 200</t>
  </si>
  <si>
    <t>000 0503 21 0 F2 55550 000</t>
  </si>
  <si>
    <t>000 0503 21 0 F2 00000 000</t>
  </si>
  <si>
    <t>000 0503 21 0 00 00000 000</t>
  </si>
  <si>
    <t>000 0503 19 0 12 20500 240</t>
  </si>
  <si>
    <t>000 0503 19 0 12 20500 200</t>
  </si>
  <si>
    <t>000 0503 19 0 12 20500 000</t>
  </si>
  <si>
    <t>000 0503 19 0 01 20500 240</t>
  </si>
  <si>
    <t>000 0503 19 0 01 20500 200</t>
  </si>
  <si>
    <t>000 0503 19 0 01 20500 000</t>
  </si>
  <si>
    <t>000 0503 19 0 11 20500 240</t>
  </si>
  <si>
    <t>000 0503 19 0 11 20500 200</t>
  </si>
  <si>
    <t>000 0503 19 0 11 20500 000</t>
  </si>
  <si>
    <t>000 0503 19 0 10 20500 240</t>
  </si>
  <si>
    <t>000 0503 19 0 10 20500 200</t>
  </si>
  <si>
    <t>000 0503 19 0 10 20500 000</t>
  </si>
  <si>
    <t>000 0503 19 0 07 20500 240</t>
  </si>
  <si>
    <t>000 0503 19 0 07 20500 200</t>
  </si>
  <si>
    <t>000 0503 19 0 07 20500 000</t>
  </si>
  <si>
    <t>000 0503 19 0 06 20500 240</t>
  </si>
  <si>
    <t>000 0503 19 0 06 20500 200</t>
  </si>
  <si>
    <t>000 0503 19 0 06 20500 000</t>
  </si>
  <si>
    <t>000 0503 19 0 05 20500 240</t>
  </si>
  <si>
    <t>000 0503 19 0 05 20500 200</t>
  </si>
  <si>
    <t>000 0503 19 0 05 20500 000</t>
  </si>
  <si>
    <t>000 0503 19 0 04 20500 240</t>
  </si>
  <si>
    <t>000 0503 19 0 04 20500 200</t>
  </si>
  <si>
    <t>000 0503 19 0 04 20500 000</t>
  </si>
  <si>
    <t>000 0503 19 0 03 20500 240</t>
  </si>
  <si>
    <t>000 0503 19 0 03 20500 200</t>
  </si>
  <si>
    <t>000 0503 19 0 03 20500 000</t>
  </si>
  <si>
    <t>000 0503 19 0 02 20500 240</t>
  </si>
  <si>
    <t>000 0503 19 0 02 20500 200</t>
  </si>
  <si>
    <t>000 0503 19 0 02 20500 000</t>
  </si>
  <si>
    <t>000 0502 99 9 00 20250 240</t>
  </si>
  <si>
    <t>000 0502 99 9 00 20250 200</t>
  </si>
  <si>
    <t>000 0502 99 9 00 20250 000</t>
  </si>
  <si>
    <t>000 0502 99 9 00 00000 000</t>
  </si>
  <si>
    <t>000 0502 29 3 02 20660 240</t>
  </si>
  <si>
    <t>000 0502 29 3 02 20660 200</t>
  </si>
  <si>
    <t>000 0502 29 3 02 20660 000</t>
  </si>
  <si>
    <t>000 0502 29 3 02 00000 000</t>
  </si>
  <si>
    <t>000 0502 29 3 01 20660 240</t>
  </si>
  <si>
    <t>000 0502 29 3 01 20660 200</t>
  </si>
  <si>
    <t>000 0502 29 3 01 20660 000</t>
  </si>
  <si>
    <t>000 0502 29 3 01 00000 000</t>
  </si>
  <si>
    <t>000 0502 29 3 00 00000 000</t>
  </si>
  <si>
    <t>000 0502 29 2 01 S1580 240</t>
  </si>
  <si>
    <t>000 0502 29 2 01 S1580 200</t>
  </si>
  <si>
    <t>000 0502 29 2 01 S1580 000</t>
  </si>
  <si>
    <t>000 0502 29 2 01 00000 000</t>
  </si>
  <si>
    <t>000 0502 29 2 01 71580 240</t>
  </si>
  <si>
    <t>000 0502 29 2 01 71580 200</t>
  </si>
  <si>
    <t>000 0502 29 2 01 71580 000</t>
  </si>
  <si>
    <t>000 0502 29 2 00 00000 000</t>
  </si>
  <si>
    <t>000 0502 29 1 01 20660 240</t>
  </si>
  <si>
    <t>000 0502 29 1 01 20660 200</t>
  </si>
  <si>
    <t>000 0502 29 1 01 20660 000</t>
  </si>
  <si>
    <t>000 0502 29 1 01 00000 000</t>
  </si>
  <si>
    <t>000 0502 29 1 00 00000 000</t>
  </si>
  <si>
    <t>000 0502 20 0 01 20660 240</t>
  </si>
  <si>
    <t>000 0502 20 0 01 20660 200</t>
  </si>
  <si>
    <t>000 0502 20 0 01 20660 000</t>
  </si>
  <si>
    <t>000 0502 29 0 00 00000 000</t>
  </si>
  <si>
    <t>000 0502 20 0 01 00000 000</t>
  </si>
  <si>
    <t>000 0502 00 0 00 00000 000</t>
  </si>
  <si>
    <t>000 0501 99 9 00 20820 240</t>
  </si>
  <si>
    <t>000 0501 99 9 00 20820 200</t>
  </si>
  <si>
    <t>000 0501 99 9 00 20820 000</t>
  </si>
  <si>
    <t>000 0501 99 9 00 20800 000</t>
  </si>
  <si>
    <t>000 0501 99 9 00 20800 240</t>
  </si>
  <si>
    <t>000 0501 99 9 00 20800 200</t>
  </si>
  <si>
    <t>000 0501 99 9 00 00000 000</t>
  </si>
  <si>
    <t>000 0501 00 0 00 00000 000</t>
  </si>
  <si>
    <t>000 0500 00 0 00 00000 000</t>
  </si>
  <si>
    <t>000 0412 99 9 00 00180 500</t>
  </si>
  <si>
    <t>000 0412 99 9 00 00180 000</t>
  </si>
  <si>
    <t>000 0412 99 9 00 00000 000</t>
  </si>
  <si>
    <t>Основное мероприятие: Межевание и кадастровый учет земельных участков</t>
  </si>
  <si>
    <t>Расходы на межевание и кадастровый учет земельных участков</t>
  </si>
  <si>
    <t>000 0412 28 0 04 20660 240</t>
  </si>
  <si>
    <t>000 0412 28 0 04 20660 200</t>
  </si>
  <si>
    <t>000 0412 28 0 04 20660 000</t>
  </si>
  <si>
    <t>000 0412 28 0 04 00000 000</t>
  </si>
  <si>
    <t>Основное мероприятие: Проведение оценочных работ прав аренды и собственности</t>
  </si>
  <si>
    <t>Расходы на проведение оценочных работ прав аренды и собственности</t>
  </si>
  <si>
    <t>000 0412 28 0 03 20660 240</t>
  </si>
  <si>
    <t>000 0412 28 0 03 20660 200</t>
  </si>
  <si>
    <t>000 0412 28 0 03 20660 000</t>
  </si>
  <si>
    <t>000 0412 28 0 03 00000 000</t>
  </si>
  <si>
    <t>Основное мероприятие: Оформление права муниципальной собственности на объекты недвижимости</t>
  </si>
  <si>
    <t>Расходы на оформление права муниципальной собственности на объекты недвижимости</t>
  </si>
  <si>
    <t>Муниципальная программа "Управление муниципальным имуществом МО "Поселок Вольгинский" на 2022-2024 годы"</t>
  </si>
  <si>
    <t>Основное мероприятие: Проведение технической инвентаризации объектов недвижимости</t>
  </si>
  <si>
    <t>Расходы на проведение технической инвентаризации объектов недвижимости</t>
  </si>
  <si>
    <t>000 0412 28 0 02 20660 240</t>
  </si>
  <si>
    <t>000 0412 28 0 02 20660 200</t>
  </si>
  <si>
    <t>000 0412 28 0 02 20660 000</t>
  </si>
  <si>
    <t>000 0412 28 0 02 00000 000</t>
  </si>
  <si>
    <t>000 0412 28 0 01 20660 240</t>
  </si>
  <si>
    <t>000 0412 28 0 01 20660 200</t>
  </si>
  <si>
    <t>000 0412 28 0 01 20660 000</t>
  </si>
  <si>
    <t>000 0412 28 0 01 00000 000</t>
  </si>
  <si>
    <t>000 0412 28 0 00 00000 000</t>
  </si>
  <si>
    <t>Расходы на актуализацию схем территориального планирования (генеральный план застройки, правила землепользования застройки) (МБ)</t>
  </si>
  <si>
    <t>Основное мероприятие: Актуализация схем территориального планирования (генеральный план застройки, правила землепользования застройки) (ОБ, МБ)</t>
  </si>
  <si>
    <t>000 0412 27 0 02 S0080 240</t>
  </si>
  <si>
    <t>000 0412 27 0 02 S0080 200</t>
  </si>
  <si>
    <t>000 0412 27 0 02 S0080 000</t>
  </si>
  <si>
    <t>000 0412 27 0 02 70080 240</t>
  </si>
  <si>
    <t>000 0412 27 0 02 70080 200</t>
  </si>
  <si>
    <t>000 0412 27 0 02 70080 000</t>
  </si>
  <si>
    <t>000 0412 27 0 02 20660 240</t>
  </si>
  <si>
    <t>000 0412 27 0 02 20660 200</t>
  </si>
  <si>
    <t>000 0412 27 0 02 20660 000</t>
  </si>
  <si>
    <t>Другие вопросы в области национальной экономики</t>
  </si>
  <si>
    <t>Муниципальная программа "Градостроительная деятельность на территории МО "Поселок Вольгинский" на 2019-2023 годы"</t>
  </si>
  <si>
    <t>Основное мероприятие: Ремонт, капитальный ремонт и реконструкция объектов строительства</t>
  </si>
  <si>
    <t>Расходы на ремонт, капитальный ремонт и реконструкция объектов строительства</t>
  </si>
  <si>
    <t>000 0412 27 0 01 20660 240</t>
  </si>
  <si>
    <t>000 0412 27 0 01 20660 200</t>
  </si>
  <si>
    <t>000 0412 27 0 01 20660 000</t>
  </si>
  <si>
    <t>000 0412 27 0 01 00000 000</t>
  </si>
  <si>
    <t>000 0412 27 0 02 00000 000</t>
  </si>
  <si>
    <t>000 0412 27 0 00 00000 000</t>
  </si>
  <si>
    <t>000 0412 00 0 00 00000 000</t>
  </si>
  <si>
    <t>Основное мероприятие: Ремонт дорог общего пользования местного значения на территории МО "Поселок Вольгинский"</t>
  </si>
  <si>
    <t>Расходы на ремонт дорог общего пользования местного значения на территории МО "Поселок Вольгинский"</t>
  </si>
  <si>
    <t>000 0409 16 0 05 S2460 240</t>
  </si>
  <si>
    <t>000 0409 16 0 05 S2460 200</t>
  </si>
  <si>
    <t>000 0409 16 0 05 S2460 000</t>
  </si>
  <si>
    <t>000 0409 16 0 05 72460 240</t>
  </si>
  <si>
    <t>000 0409 16 0 05 72460 200</t>
  </si>
  <si>
    <t>000 0409 16 0 05 72460 000</t>
  </si>
  <si>
    <t>000 0409 16 0 05 20500 240</t>
  </si>
  <si>
    <t>000 0409 16 0 05 20500 200</t>
  </si>
  <si>
    <t>000 0409 16 0 05 20500 000</t>
  </si>
  <si>
    <t>000 0409 16 0 05 00000 000</t>
  </si>
  <si>
    <t>Основное мероприятие: Строительный контроль за ходом выполнения и приемку работ и лабораторный контроль</t>
  </si>
  <si>
    <t>Расходы на строительный контроль за ходом выполнения и приемку работ и лабораторный контроль</t>
  </si>
  <si>
    <t>000 0409 16 0 04 20500 240</t>
  </si>
  <si>
    <t>000 0409 16 0 04 20500 200</t>
  </si>
  <si>
    <t>000 0409 16 0 04 20500 000</t>
  </si>
  <si>
    <t>000 0409 16 0 04 00000 000</t>
  </si>
  <si>
    <t>Основное мероприятие: Разметка дорог общего пользования на территории МО "Поселок Вольгинский"</t>
  </si>
  <si>
    <t>Расходы на разметку дорог общего пользования на территории МО "Поселок Вольгинский"</t>
  </si>
  <si>
    <t>000 0409 16 0 02 20500 240</t>
  </si>
  <si>
    <t>000 0409 16 0 02 20500 200</t>
  </si>
  <si>
    <t>000 0409 16 0 02 20500 000</t>
  </si>
  <si>
    <t>000 0409 16 0 02 00000 000</t>
  </si>
  <si>
    <t xml:space="preserve">Муниципальная программа "Ремонт и содержание автомобильных дорог общего пользования местного значения муниципального образования "Поселок Вольгинский" в 2020-2022 годах"  </t>
  </si>
  <si>
    <t>Основное мероприятие: Содержание дорог общего пользования местного значения на территории МО "Поселок Вольгинский"</t>
  </si>
  <si>
    <t>Расходы на содержание дорог общего пользования местного значения на территории МО "Поселок Вольгинский"</t>
  </si>
  <si>
    <t>000 0409 16 0 01 20500 240</t>
  </si>
  <si>
    <t>000 0409 16 0 01 20500 200</t>
  </si>
  <si>
    <t>000 0409 16 0 01 20500 000</t>
  </si>
  <si>
    <t>000 0409 16 0 01 00000 000</t>
  </si>
  <si>
    <t>000 0409 16 0 00 00000 000</t>
  </si>
  <si>
    <t>Основное мероприятие:  Замена  и установка дорожных знаков, и т.п.</t>
  </si>
  <si>
    <t>Расходы на замену  и установку дорожных знаков, и т.п.</t>
  </si>
  <si>
    <t xml:space="preserve"> Дорожное хозяйство  (дорожный фонд)</t>
  </si>
  <si>
    <t xml:space="preserve"> Муниципальная программа "Повышение безопасности дорожного движения на территории  муниципального образования "Поселок Вольгинский" в 2020-2022 годах" </t>
  </si>
  <si>
    <t>Основное мероприятие: Установка вновь и замена дорожных ограждений (барьерное ограждение)</t>
  </si>
  <si>
    <t>Расходы на установку вновь и замена дорожных ограждений (барьерное ограждение)</t>
  </si>
  <si>
    <t>000 0409 15 0 05 20400 240</t>
  </si>
  <si>
    <t>000 0409 15 0 05 20400 200</t>
  </si>
  <si>
    <t>000 0409 15 0 05 20400 000</t>
  </si>
  <si>
    <t>000 0409 15 0 05 00000 000</t>
  </si>
  <si>
    <t>000 0409 15 0 04 20400 240</t>
  </si>
  <si>
    <t>000 0409 15 0 04 20400 200</t>
  </si>
  <si>
    <t>000 0409 15 0 04 20400 000</t>
  </si>
  <si>
    <t>000 0409 15 0 04 00000 000</t>
  </si>
  <si>
    <t>000 0409 15 0 00 00000 000</t>
  </si>
  <si>
    <t>000 0409 00 0 00 00000 000</t>
  </si>
  <si>
    <t>000 0400 00 0 00 00000 000</t>
  </si>
  <si>
    <t>НАЦИОНАЛЬНАЯ ЭКОНОМИКА</t>
  </si>
  <si>
    <t>Основное мероприятие: Обслуживание цифровой системы видеонаблюдения с использованием волокно-оптической связи исполнителя</t>
  </si>
  <si>
    <t>Расходы на обслуживание цифровой системы видеонаблюдения с использованием волокно-оптической связи исполнителя</t>
  </si>
  <si>
    <t>Основное мероприятие: Установка камер видеонаблюдения на территории поселка Вольгинский</t>
  </si>
  <si>
    <t>Расходы на установку камер видеонаблюдения на территории поселка Вольгинский</t>
  </si>
  <si>
    <t>Основное мероприятие: Приобретение (замена) первичных средств пожаротушения: -боевая одежда пожарного; -ранец противопожарный РП-18; -огнетушитель порошковый ОП-5(3) АБСЕ)</t>
  </si>
  <si>
    <t>Расходы на приобретение (замена) первичных средств пожаротушения: -боевая одежда пожарного; -ранец противопожарный РП-18; -огнетушитель порошковый ОП-5(3) АБСЕ)</t>
  </si>
  <si>
    <t xml:space="preserve"> Муниципальная программа "Развитие системы пожарной безопасности в муниципальном образовании "Поселок Вольгинский" на 2020-2022 годы" </t>
  </si>
  <si>
    <t>Муниципальная программа "Противодействие терроризму и экстремизму на территории муниципального образования поселок Вольгинский на 2021-2023 годы"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</si>
  <si>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</si>
  <si>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000 0310 22 0 02 20660 240</t>
  </si>
  <si>
    <t>000 0310 22 0 02 20660 200</t>
  </si>
  <si>
    <t>000 0310 22 0 02 20660 000</t>
  </si>
  <si>
    <t>000 0310 22 0 02 00000 000</t>
  </si>
  <si>
    <t>000 0310 22 0 01 20660 240</t>
  </si>
  <si>
    <t>000 0310 22 0 01 20660 200</t>
  </si>
  <si>
    <t>000 0310 22 0 01 20660 000</t>
  </si>
  <si>
    <t>000 0310 22 0 01 00000 000</t>
  </si>
  <si>
    <t>000 0310 22 0 00 00000 000</t>
  </si>
  <si>
    <t>000 0310 17 0 02 20010 240</t>
  </si>
  <si>
    <t>000 0310 17 0 02 20010 200</t>
  </si>
  <si>
    <t>000 0310 17 0 02 20010 000</t>
  </si>
  <si>
    <t>000 0310 17 0 02 00000 000</t>
  </si>
  <si>
    <t>000 0310 17 0 00 00000 000</t>
  </si>
  <si>
    <t>000 0310 00 0 00 00000 000</t>
  </si>
  <si>
    <t>НАЦИОНАЛЬНАЯ БЕЗОПАСНОСТЬ И ПРАВООХРАНИТЕЛЬНАЯ ДЕЯТЕЛЬНОСТЬ</t>
  </si>
  <si>
    <t xml:space="preserve"> Гражданская оборона</t>
  </si>
  <si>
    <t>Межбюджетные трансферты муниципальному образованию "Петушинский район" по переданным полномочиям по организации ЕДДС</t>
  </si>
  <si>
    <t>000 0309 99 9 00 00170 500</t>
  </si>
  <si>
    <t>000 0309 99 9 00 00170 000</t>
  </si>
  <si>
    <t>000 0309 99 9 00 00000 000</t>
  </si>
  <si>
    <t>000 0309 00 0 00 00000 000</t>
  </si>
  <si>
    <t>000 0300 00 0 00 00000 000</t>
  </si>
  <si>
    <t>000 0203 99 9 00 51180 240</t>
  </si>
  <si>
    <t>000 0203 99 9 00 51180 200</t>
  </si>
  <si>
    <t>НАЦИОНАЛЬНАЯ ОБОРОНА</t>
  </si>
  <si>
    <t>Мобилизационная и вневойсковая подготовка</t>
  </si>
  <si>
    <t>Социальные полномочия по первичному воинскому учету местного самоуправления поселения за счет субвенции из областного бюджета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</si>
  <si>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</si>
  <si>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</si>
  <si>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000 0203 99 9 00 51180 120</t>
  </si>
  <si>
    <t>000 0203 99 9 00 51180 100</t>
  </si>
  <si>
    <t>000 0203 99 9 00 51180 000</t>
  </si>
  <si>
    <t>000 0203 00 0 00 00000 000</t>
  </si>
  <si>
    <t>000 0203 99 9 00 00000 000</t>
  </si>
  <si>
    <t>000 0200 00 0 00 00000 000</t>
  </si>
  <si>
    <t>Расходы на уплату членского взноса в Ассоциацию муниципальных образований Владимирской области</t>
  </si>
  <si>
    <t>Иные бюджетные ассигнования</t>
  </si>
  <si>
    <t>Уплата налогов, сборов и иных платежей</t>
  </si>
  <si>
    <t>Организация праздников и общепоселковых мероприятий в рамках непрограммных расходов органов исполнительной власти</t>
  </si>
  <si>
    <t>Прочая закупка товаров, работ и услуг</t>
  </si>
  <si>
    <t>Исполнение судебных актов</t>
  </si>
  <si>
    <t>000 0113 99 9 00 20240 850</t>
  </si>
  <si>
    <t>000 0113 99 9 00 20240 800</t>
  </si>
  <si>
    <t>000 0113 99 9 00 20240 000</t>
  </si>
  <si>
    <t>000 0113 99 9 00 00190 850</t>
  </si>
  <si>
    <t>000 0113 99 9 00 00190 830</t>
  </si>
  <si>
    <t>000 0113 99 9 00 00190 800</t>
  </si>
  <si>
    <t>Расходы на обеспечение деятельности оказания услуг</t>
  </si>
  <si>
    <t>000 0113 99 9 00 00190 240</t>
  </si>
  <si>
    <t>000 0113 99 9 00 00190 200</t>
  </si>
  <si>
    <t>000 0113 99 9 00 00190 000</t>
  </si>
  <si>
    <t>Другие общегосударственные вопросы</t>
  </si>
  <si>
    <t>МКУ "Административно- хозяйственный центр"</t>
  </si>
  <si>
    <t>Расходы на выплаты персоналу по оплате труда</t>
  </si>
  <si>
    <t>Расходы на выплаты персоналу казенных учреждений</t>
  </si>
  <si>
    <t>000 0113 99 9 00 00110 110</t>
  </si>
  <si>
    <t>000 0113 99 9 00 00110 100</t>
  </si>
  <si>
    <t>000 0113 99 9 00 00110 000</t>
  </si>
  <si>
    <t>000 0113 99 9 00 00000 000</t>
  </si>
  <si>
    <t>000 0113 00 0 00 00000 000</t>
  </si>
  <si>
    <t xml:space="preserve"> Резервные фонды </t>
  </si>
  <si>
    <t>Расходы за счет средств резервного фонда Администрации поселка Вольгинский в рамках непрограммных расходов органов исполнительной власти</t>
  </si>
  <si>
    <t>000 0111 99 9 00 20220 800</t>
  </si>
  <si>
    <t>000 0111 99 9 00 20220 000</t>
  </si>
  <si>
    <t>000 0111 99 9 00 00000 000</t>
  </si>
  <si>
    <t>000 0111 0 0 00 00000 000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</si>
  <si>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</si>
  <si>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муниципальному образованию "Петушинский район" по переданным полномочиям на осуществление внешнего финансового контроля</t>
  </si>
  <si>
    <t>000 0106 99 9 00 80060 500</t>
  </si>
  <si>
    <t>000 0106 99 9 00 00000 000</t>
  </si>
  <si>
    <t>000 0106 00 0 00 00000 000</t>
  </si>
  <si>
    <t>000 0104 99 3 00 00190 800</t>
  </si>
  <si>
    <t>000 0104 99 3 00 00190 200</t>
  </si>
  <si>
    <t>000 0104 99 3 00 00190 000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</si>
  <si>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</si>
  <si>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Функционирование центрального аппарата поселка Вольгинский</t>
  </si>
  <si>
    <t xml:space="preserve">Расходы на выплаты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</si>
  <si>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>000 0104 99 3 00 00110 120</t>
  </si>
  <si>
    <t>000 0104 99 3 00 00110 100</t>
  </si>
  <si>
    <t>000 0104 99 3 00 00110 000</t>
  </si>
  <si>
    <t>000 0104 99 3 00 00000 000</t>
  </si>
  <si>
    <t>000 0104 00 0 00 00000 000</t>
  </si>
  <si>
    <t>000 0103 95 9 00 00190 850</t>
  </si>
  <si>
    <t>000 0103 95 9 00 00190 800</t>
  </si>
  <si>
    <t>000 0103 95 9 00 00190 240</t>
  </si>
  <si>
    <t>000 0103 95 9 00 00190 200</t>
  </si>
  <si>
    <t>000 0103 95 9 00 00190 000</t>
  </si>
  <si>
    <t>ОБЩЕГОСУДАРСТВЕННЫЕ ВОПРОСЫ</t>
  </si>
  <si>
    <t>Функционирование  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</si>
  <si>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функций МКУ "Совет народных депутатов"</t>
  </si>
  <si>
    <t>000 0103 95 9 00 00110 120</t>
  </si>
  <si>
    <t>000 0103 95 9 00 00110 100</t>
  </si>
  <si>
    <t>000 0103 95 9 00 00110 000</t>
  </si>
  <si>
    <t>000 0103 95 9 00 00000 000</t>
  </si>
  <si>
    <t>000 0103 00 0 00 00000 000</t>
  </si>
  <si>
    <t>000 0100 00 0 00 00000 000</t>
  </si>
  <si>
    <r>
      <t xml:space="preserve">Подпрограмма "Модернизация объектов </t>
    </r>
    <r>
      <rPr>
        <u/>
        <sz val="8"/>
        <color indexed="8"/>
        <rFont val="Arial"/>
        <family val="2"/>
        <charset val="204"/>
      </rPr>
      <t>теплоснабжения</t>
    </r>
    <r>
      <rPr>
        <sz val="8"/>
        <color indexed="8"/>
        <rFont val="Arial"/>
        <family val="2"/>
        <charset val="204"/>
      </rPr>
      <t xml:space="preserve">, </t>
    </r>
    <r>
      <rPr>
        <u/>
        <sz val="8"/>
        <color indexed="8"/>
        <rFont val="Arial"/>
        <family val="2"/>
        <charset val="204"/>
      </rPr>
      <t>водоснабжения</t>
    </r>
    <r>
      <rPr>
        <sz val="8"/>
        <color indexed="8"/>
        <rFont val="Arial"/>
        <family val="2"/>
        <charset val="204"/>
      </rPr>
      <t xml:space="preserve">, </t>
    </r>
    <r>
      <rPr>
        <u/>
        <sz val="8"/>
        <color indexed="8"/>
        <rFont val="Arial"/>
        <family val="2"/>
        <charset val="204"/>
      </rPr>
      <t xml:space="preserve">водоотведения </t>
    </r>
    <r>
      <rPr>
        <sz val="8"/>
        <color indexed="8"/>
        <rFont val="Arial"/>
        <family val="2"/>
        <charset val="204"/>
      </rPr>
      <t>и очистки сточных вод"</t>
    </r>
  </si>
  <si>
    <r>
      <t xml:space="preserve">Основное мероприятие: Расходы на благоустройство наиболее посещаемых муниципальных территорий общего пользования </t>
    </r>
    <r>
      <rPr>
        <sz val="8"/>
        <color indexed="8"/>
        <rFont val="Arial"/>
        <family val="2"/>
        <charset val="204"/>
      </rPr>
      <t>(Строительство, обустройство цветников, устройство пешеходных дорожек, обустройство площадок для отдыха, детских, спортивных площадок, установка скамеек и урн на территории парковой зоны (ФБ+ОБ+МБ)</t>
    </r>
  </si>
  <si>
    <r>
      <t xml:space="preserve">Основное мероприятие: Расходы на благоустройство наиболее посещаемых муниципальных территорий общего пользования </t>
    </r>
    <r>
      <rPr>
        <sz val="8"/>
        <color indexed="8"/>
        <rFont val="Arial"/>
        <family val="2"/>
        <charset val="204"/>
      </rPr>
      <t xml:space="preserve">(Строительство, обустройство цветников, устройство пешеходных дорожек, обустройство площадок для отдыха, детских, спортивных площадок, установка скамеек и урн на территории парковой зоны) (ОБ+МБ) </t>
    </r>
  </si>
  <si>
    <t>Расходы на Ремонт дорог общего пользования местного значения на территории МО "Поселок Вольгинский" (Субсидия ОБ)</t>
  </si>
  <si>
    <t>Расходы на Ремонт дорог общего пользования местного значения на территории МО "Поселок Вольгинский" (Софинансирование МБ)</t>
  </si>
  <si>
    <r>
      <t>Расходы на актуализацию схем территориального планирования (генеральный план застройки, правила землепользования застройки)</t>
    </r>
    <r>
      <rPr>
        <sz val="8"/>
        <color indexed="8"/>
        <rFont val="Arial"/>
        <family val="2"/>
        <charset val="204"/>
      </rPr>
      <t xml:space="preserve"> (Субсидия ОБ)</t>
    </r>
  </si>
  <si>
    <r>
      <t xml:space="preserve">Расходы на актуализацию схем территориального планирования (генеральный план застройки, правила землепользования застройки) </t>
    </r>
    <r>
      <rPr>
        <sz val="8"/>
        <color indexed="8"/>
        <rFont val="Arial"/>
        <family val="2"/>
        <charset val="204"/>
      </rPr>
      <t>(Софинансирование МБ)</t>
    </r>
  </si>
  <si>
    <r>
      <t xml:space="preserve">Расходы на реконструкцию сети водоотведения по ул. Новосеменковская, домов № № 9, 11 поселка Вольгинский </t>
    </r>
    <r>
      <rPr>
        <sz val="8"/>
        <color indexed="8"/>
        <rFont val="Arial"/>
        <family val="2"/>
        <charset val="204"/>
      </rPr>
      <t>(Субсидия ОБ)</t>
    </r>
  </si>
  <si>
    <r>
      <t xml:space="preserve">Расходы на реконструкцию сети водоотведения по ул. Новосеменковская, домов № № 9, 11 поселка Вольгинский </t>
    </r>
    <r>
      <rPr>
        <sz val="8"/>
        <color indexed="8"/>
        <rFont val="Arial"/>
        <family val="2"/>
        <charset val="204"/>
      </rPr>
      <t>(Софинансирование МБ)</t>
    </r>
  </si>
  <si>
    <r>
      <t xml:space="preserve">Расходы на обеспечение мероприятий по актуализации схем </t>
    </r>
    <r>
      <rPr>
        <u/>
        <sz val="8"/>
        <color indexed="8"/>
        <rFont val="Arial"/>
        <family val="2"/>
        <charset val="204"/>
      </rPr>
      <t>теплоснабжения</t>
    </r>
    <r>
      <rPr>
        <sz val="8"/>
        <color indexed="8"/>
        <rFont val="Arial"/>
        <family val="2"/>
        <charset val="204"/>
      </rPr>
      <t xml:space="preserve">, </t>
    </r>
    <r>
      <rPr>
        <u/>
        <sz val="8"/>
        <color indexed="8"/>
        <rFont val="Arial"/>
        <family val="2"/>
        <charset val="204"/>
      </rPr>
      <t xml:space="preserve">водоснабжения </t>
    </r>
    <r>
      <rPr>
        <sz val="8"/>
        <color indexed="8"/>
        <rFont val="Arial"/>
        <family val="2"/>
        <charset val="204"/>
      </rPr>
      <t xml:space="preserve">и </t>
    </r>
    <r>
      <rPr>
        <u/>
        <sz val="8"/>
        <color indexed="8"/>
        <rFont val="Arial"/>
        <family val="2"/>
        <charset val="204"/>
      </rPr>
      <t>водоотведения</t>
    </r>
    <r>
      <rPr>
        <sz val="8"/>
        <color indexed="8"/>
        <rFont val="Arial"/>
        <family val="2"/>
        <charset val="204"/>
      </rPr>
      <t xml:space="preserve"> МО поселок Вольгинский</t>
    </r>
  </si>
  <si>
    <t>" 05 " апреля 2022г.</t>
  </si>
  <si>
    <r>
      <t>от</t>
    </r>
    <r>
      <rPr>
        <u/>
        <sz val="12"/>
        <rFont val="Times New Roman"/>
        <family val="1"/>
        <charset val="204"/>
      </rPr>
      <t xml:space="preserve"> 05.04.2022 </t>
    </r>
    <r>
      <rPr>
        <sz val="12"/>
        <rFont val="Times New Roman"/>
        <family val="1"/>
        <charset val="204"/>
      </rPr>
      <t>№</t>
    </r>
    <r>
      <rPr>
        <u/>
        <sz val="12"/>
        <rFont val="Times New Roman"/>
        <family val="1"/>
        <charset val="204"/>
      </rPr>
      <t xml:space="preserve"> 97 </t>
    </r>
    <r>
      <rPr>
        <u/>
        <sz val="12"/>
        <color indexed="9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</si>
</sst>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indexed="9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sz val="11"/>
      <color rgb="FF000000"/>
      <name val="Arial Cyr"/>
    </font>
    <font>
      <sz val="8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6" fillId="0" borderId="1"/>
    <xf numFmtId="0" fontId="18" fillId="0" borderId="1"/>
    <xf numFmtId="0" fontId="19" fillId="0" borderId="1"/>
  </cellStyleXfs>
  <cellXfs count="2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13" fillId="0" borderId="1" xfId="0" applyFont="1" applyBorder="1" applyAlignment="1" applyProtection="1">
      <alignment horizontal="right"/>
      <protection locked="0"/>
    </xf>
    <xf numFmtId="0" fontId="3" fillId="0" borderId="1" xfId="108" applyNumberFormat="1" applyFont="1" applyBorder="1" applyAlignment="1" applyProtection="1">
      <alignment horizontal="left"/>
    </xf>
    <xf numFmtId="0" fontId="1" fillId="0" borderId="1" xfId="121" applyNumberFormat="1" applyBorder="1" applyProtection="1"/>
    <xf numFmtId="0" fontId="3" fillId="0" borderId="1" xfId="29" applyNumberFormat="1" applyFont="1" applyBorder="1" applyAlignment="1" applyProtection="1">
      <alignment horizontal="left"/>
    </xf>
    <xf numFmtId="0" fontId="3" fillId="0" borderId="1" xfId="111" applyNumberFormat="1" applyFont="1" applyBorder="1" applyAlignment="1" applyProtection="1">
      <alignment horizontal="center" wrapText="1"/>
    </xf>
    <xf numFmtId="0" fontId="16" fillId="0" borderId="1" xfId="14" applyNumberFormat="1" applyFont="1" applyProtection="1"/>
    <xf numFmtId="0" fontId="0" fillId="0" borderId="1" xfId="0" applyBorder="1" applyAlignment="1" applyProtection="1">
      <protection locked="0"/>
    </xf>
    <xf numFmtId="0" fontId="9" fillId="0" borderId="11" xfId="112" applyNumberFormat="1" applyFont="1" applyBorder="1" applyProtection="1">
      <alignment horizontal="center"/>
    </xf>
    <xf numFmtId="49" fontId="3" fillId="0" borderId="1" xfId="115" applyNumberFormat="1" applyFont="1" applyAlignment="1" applyProtection="1">
      <alignment horizontal="left"/>
    </xf>
    <xf numFmtId="0" fontId="0" fillId="0" borderId="1" xfId="0" applyBorder="1" applyProtection="1">
      <protection locked="0"/>
    </xf>
    <xf numFmtId="0" fontId="3" fillId="0" borderId="1" xfId="16" applyNumberFormat="1" applyFont="1" applyAlignment="1" applyProtection="1"/>
    <xf numFmtId="0" fontId="3" fillId="0" borderId="2" xfId="118" applyNumberFormat="1" applyFont="1" applyAlignment="1" applyProtection="1">
      <alignment horizontal="center" wrapText="1"/>
    </xf>
    <xf numFmtId="0" fontId="9" fillId="0" borderId="11" xfId="102" applyNumberFormat="1" applyFont="1" applyBorder="1" applyAlignment="1" applyProtection="1">
      <alignment horizontal="center"/>
    </xf>
    <xf numFmtId="0" fontId="16" fillId="0" borderId="1" xfId="130" applyNumberFormat="1" applyProtection="1"/>
    <xf numFmtId="0" fontId="16" fillId="0" borderId="2" xfId="104" applyNumberFormat="1" applyFont="1" applyBorder="1" applyProtection="1"/>
    <xf numFmtId="0" fontId="17" fillId="0" borderId="1" xfId="16" applyNumberFormat="1" applyFont="1" applyAlignment="1" applyProtection="1">
      <alignment horizontal="left"/>
    </xf>
    <xf numFmtId="0" fontId="21" fillId="0" borderId="37" xfId="0" applyFont="1" applyFill="1" applyBorder="1" applyAlignment="1">
      <alignment wrapText="1"/>
    </xf>
    <xf numFmtId="0" fontId="22" fillId="0" borderId="13" xfId="33" applyNumberFormat="1" applyFont="1" applyProtection="1">
      <alignment horizontal="center" vertical="center"/>
    </xf>
    <xf numFmtId="0" fontId="21" fillId="0" borderId="37" xfId="132" applyFont="1" applyFill="1" applyBorder="1" applyAlignment="1">
      <alignment vertical="top" wrapText="1"/>
    </xf>
    <xf numFmtId="0" fontId="22" fillId="0" borderId="37" xfId="59" applyNumberFormat="1" applyFont="1" applyFill="1" applyBorder="1" applyProtection="1">
      <alignment horizontal="left" wrapText="1"/>
    </xf>
    <xf numFmtId="0" fontId="22" fillId="0" borderId="37" xfId="59" applyNumberFormat="1" applyFont="1" applyFill="1" applyBorder="1" applyAlignment="1" applyProtection="1">
      <alignment horizontal="left" vertical="center" wrapText="1"/>
    </xf>
    <xf numFmtId="0" fontId="21" fillId="0" borderId="37" xfId="132" applyFont="1" applyFill="1" applyBorder="1" applyAlignment="1">
      <alignment horizontal="left" vertical="center" wrapText="1"/>
    </xf>
    <xf numFmtId="0" fontId="22" fillId="0" borderId="11" xfId="71" applyNumberFormat="1" applyFont="1" applyProtection="1"/>
    <xf numFmtId="0" fontId="21" fillId="0" borderId="0" xfId="0" applyFont="1" applyProtection="1">
      <protection locked="0"/>
    </xf>
    <xf numFmtId="49" fontId="1" fillId="0" borderId="1" xfId="55" applyNumberFormat="1" applyBorder="1" applyProtection="1"/>
    <xf numFmtId="0" fontId="22" fillId="0" borderId="40" xfId="36" applyNumberFormat="1" applyFont="1" applyBorder="1" applyProtection="1">
      <alignment horizontal="left" wrapText="1"/>
    </xf>
    <xf numFmtId="0" fontId="22" fillId="0" borderId="41" xfId="40" applyNumberFormat="1" applyFont="1" applyBorder="1" applyProtection="1">
      <alignment horizontal="left" wrapText="1"/>
    </xf>
    <xf numFmtId="49" fontId="22" fillId="0" borderId="1" xfId="48" applyNumberFormat="1" applyFont="1" applyProtection="1">
      <alignment horizontal="right"/>
    </xf>
    <xf numFmtId="0" fontId="22" fillId="0" borderId="20" xfId="34" applyNumberFormat="1" applyFont="1" applyBorder="1" applyProtection="1">
      <alignment horizontal="center" vertical="center"/>
    </xf>
    <xf numFmtId="0" fontId="22" fillId="0" borderId="20" xfId="50" applyNumberFormat="1" applyFont="1" applyBorder="1" applyProtection="1">
      <alignment horizontal="center" vertical="center" shrinkToFit="1"/>
    </xf>
    <xf numFmtId="49" fontId="22" fillId="0" borderId="20" xfId="51" applyNumberFormat="1" applyFont="1" applyBorder="1" applyProtection="1">
      <alignment horizontal="center" vertical="center" shrinkToFit="1"/>
    </xf>
    <xf numFmtId="0" fontId="22" fillId="0" borderId="42" xfId="53" applyNumberFormat="1" applyFont="1" applyBorder="1" applyProtection="1">
      <alignment horizontal="center" shrinkToFit="1"/>
    </xf>
    <xf numFmtId="49" fontId="22" fillId="0" borderId="43" xfId="38" applyNumberFormat="1" applyFont="1" applyBorder="1" applyProtection="1">
      <alignment horizontal="center"/>
    </xf>
    <xf numFmtId="0" fontId="22" fillId="0" borderId="44" xfId="56" applyNumberFormat="1" applyFont="1" applyBorder="1" applyProtection="1">
      <alignment horizontal="center" shrinkToFit="1"/>
    </xf>
    <xf numFmtId="49" fontId="22" fillId="0" borderId="35" xfId="42" applyNumberFormat="1" applyFont="1" applyBorder="1" applyProtection="1">
      <alignment horizontal="center"/>
    </xf>
    <xf numFmtId="165" fontId="22" fillId="0" borderId="35" xfId="57" applyNumberFormat="1" applyFont="1" applyBorder="1" applyProtection="1">
      <alignment horizontal="right" shrinkToFit="1"/>
    </xf>
    <xf numFmtId="165" fontId="22" fillId="0" borderId="45" xfId="58" applyNumberFormat="1" applyFont="1" applyBorder="1" applyProtection="1">
      <alignment horizontal="right" shrinkToFit="1"/>
    </xf>
    <xf numFmtId="49" fontId="22" fillId="0" borderId="34" xfId="42" applyNumberFormat="1" applyFont="1" applyFill="1" applyBorder="1" applyProtection="1">
      <alignment horizontal="center"/>
    </xf>
    <xf numFmtId="165" fontId="22" fillId="0" borderId="34" xfId="57" applyNumberFormat="1" applyFont="1" applyFill="1" applyBorder="1" applyProtection="1">
      <alignment horizontal="right" shrinkToFit="1"/>
    </xf>
    <xf numFmtId="49" fontId="22" fillId="0" borderId="46" xfId="61" applyNumberFormat="1" applyFont="1" applyFill="1" applyBorder="1" applyProtection="1">
      <alignment horizontal="center" wrapText="1"/>
    </xf>
    <xf numFmtId="165" fontId="22" fillId="0" borderId="46" xfId="57" applyNumberFormat="1" applyFont="1" applyFill="1" applyBorder="1" applyProtection="1">
      <alignment horizontal="right" shrinkToFit="1"/>
    </xf>
    <xf numFmtId="49" fontId="22" fillId="0" borderId="36" xfId="60" applyNumberFormat="1" applyFont="1" applyFill="1" applyBorder="1" applyProtection="1">
      <alignment horizontal="center" wrapText="1"/>
    </xf>
    <xf numFmtId="49" fontId="22" fillId="0" borderId="23" xfId="61" applyNumberFormat="1" applyFont="1" applyFill="1" applyBorder="1" applyProtection="1">
      <alignment horizontal="center" wrapText="1"/>
    </xf>
    <xf numFmtId="4" fontId="22" fillId="0" borderId="23" xfId="62" applyNumberFormat="1" applyFont="1" applyFill="1" applyBorder="1" applyProtection="1">
      <alignment horizontal="right" wrapText="1"/>
    </xf>
    <xf numFmtId="4" fontId="22" fillId="0" borderId="38" xfId="63" applyNumberFormat="1" applyFont="1" applyFill="1" applyBorder="1" applyProtection="1">
      <alignment horizontal="right" wrapText="1"/>
    </xf>
    <xf numFmtId="0" fontId="20" fillId="0" borderId="37" xfId="0" applyFont="1" applyFill="1" applyBorder="1" applyAlignment="1">
      <alignment wrapText="1"/>
    </xf>
    <xf numFmtId="0" fontId="21" fillId="0" borderId="37" xfId="132" applyNumberFormat="1" applyFont="1" applyFill="1" applyBorder="1" applyAlignment="1">
      <alignment horizontal="left" vertical="center" wrapText="1"/>
    </xf>
    <xf numFmtId="4" fontId="22" fillId="0" borderId="38" xfId="62" applyNumberFormat="1" applyFont="1" applyFill="1" applyBorder="1" applyProtection="1">
      <alignment horizontal="right" wrapText="1"/>
    </xf>
    <xf numFmtId="49" fontId="21" fillId="0" borderId="37" xfId="0" applyNumberFormat="1" applyFont="1" applyFill="1" applyBorder="1" applyAlignment="1" applyProtection="1">
      <alignment horizontal="left" vertical="top" wrapText="1"/>
      <protection locked="0" hidden="1"/>
    </xf>
    <xf numFmtId="0" fontId="21" fillId="0" borderId="37" xfId="132" applyNumberFormat="1" applyFont="1" applyFill="1" applyBorder="1" applyAlignment="1">
      <alignment vertical="top" wrapText="1"/>
    </xf>
    <xf numFmtId="0" fontId="21" fillId="0" borderId="37" xfId="132" applyFont="1" applyFill="1" applyBorder="1" applyAlignment="1">
      <alignment wrapText="1"/>
    </xf>
    <xf numFmtId="0" fontId="22" fillId="0" borderId="2" xfId="28" applyNumberFormat="1" applyFont="1" applyProtection="1">
      <alignment horizontal="center"/>
    </xf>
    <xf numFmtId="0" fontId="20" fillId="0" borderId="47" xfId="132" applyFont="1" applyFill="1" applyBorder="1" applyAlignment="1">
      <alignment horizontal="left" wrapText="1"/>
    </xf>
    <xf numFmtId="49" fontId="22" fillId="0" borderId="39" xfId="42" applyNumberFormat="1" applyFont="1" applyFill="1" applyBorder="1" applyProtection="1">
      <alignment horizontal="center"/>
    </xf>
    <xf numFmtId="165" fontId="22" fillId="0" borderId="39" xfId="57" applyNumberFormat="1" applyFont="1" applyFill="1" applyBorder="1" applyProtection="1">
      <alignment horizontal="right" shrinkToFit="1"/>
    </xf>
    <xf numFmtId="0" fontId="20" fillId="0" borderId="37" xfId="132" applyFont="1" applyFill="1" applyBorder="1" applyAlignment="1">
      <alignment vertical="top" wrapText="1"/>
    </xf>
    <xf numFmtId="0" fontId="20" fillId="0" borderId="1" xfId="132" applyFont="1" applyFill="1" applyBorder="1" applyAlignment="1">
      <alignment vertical="top" wrapText="1"/>
    </xf>
    <xf numFmtId="0" fontId="0" fillId="0" borderId="0" xfId="0" applyFont="1" applyProtection="1">
      <protection locked="0"/>
    </xf>
    <xf numFmtId="0" fontId="1" fillId="0" borderId="1" xfId="1" applyNumberFormat="1" applyFont="1" applyProtection="1"/>
    <xf numFmtId="0" fontId="3" fillId="0" borderId="2" xfId="3" applyNumberFormat="1" applyFont="1" applyProtection="1">
      <alignment horizontal="center"/>
    </xf>
    <xf numFmtId="0" fontId="25" fillId="0" borderId="1" xfId="5" applyNumberFormat="1" applyFont="1" applyProtection="1"/>
    <xf numFmtId="0" fontId="1" fillId="0" borderId="1" xfId="6" applyNumberFormat="1" applyFont="1" applyProtection="1"/>
    <xf numFmtId="0" fontId="1" fillId="0" borderId="3" xfId="7" applyNumberFormat="1" applyFont="1" applyProtection="1"/>
    <xf numFmtId="0" fontId="3" fillId="0" borderId="4" xfId="8" applyNumberFormat="1" applyFont="1" applyProtection="1">
      <alignment horizontal="center"/>
    </xf>
    <xf numFmtId="0" fontId="3" fillId="0" borderId="1" xfId="10" applyNumberFormat="1" applyFont="1" applyProtection="1"/>
    <xf numFmtId="0" fontId="3" fillId="0" borderId="6" xfId="11" applyNumberFormat="1" applyFont="1" applyProtection="1">
      <alignment horizontal="right"/>
    </xf>
    <xf numFmtId="49" fontId="3" fillId="0" borderId="7" xfId="12" applyNumberFormat="1" applyFont="1" applyProtection="1">
      <alignment horizontal="center"/>
    </xf>
    <xf numFmtId="164" fontId="3" fillId="0" borderId="9" xfId="15" applyNumberFormat="1" applyFont="1" applyProtection="1">
      <alignment horizontal="center"/>
    </xf>
    <xf numFmtId="0" fontId="3" fillId="0" borderId="1" xfId="16" applyNumberFormat="1" applyFont="1" applyProtection="1">
      <alignment horizontal="left"/>
    </xf>
    <xf numFmtId="49" fontId="3" fillId="0" borderId="1" xfId="17" applyNumberFormat="1" applyFont="1" applyProtection="1"/>
    <xf numFmtId="49" fontId="3" fillId="0" borderId="6" xfId="18" applyNumberFormat="1" applyFont="1" applyProtection="1">
      <alignment horizontal="right" vertical="center"/>
    </xf>
    <xf numFmtId="49" fontId="3" fillId="0" borderId="9" xfId="19" applyNumberFormat="1" applyFont="1" applyProtection="1">
      <alignment horizontal="center" vertical="center"/>
    </xf>
    <xf numFmtId="49" fontId="3" fillId="0" borderId="9" xfId="21" applyNumberFormat="1" applyFont="1" applyProtection="1">
      <alignment horizontal="center"/>
    </xf>
    <xf numFmtId="49" fontId="3" fillId="0" borderId="6" xfId="23" applyNumberFormat="1" applyFont="1" applyProtection="1">
      <alignment horizontal="right"/>
    </xf>
    <xf numFmtId="0" fontId="3" fillId="0" borderId="11" xfId="24" applyNumberFormat="1" applyFont="1" applyProtection="1">
      <alignment horizontal="left"/>
    </xf>
    <xf numFmtId="49" fontId="3" fillId="0" borderId="11" xfId="25" applyNumberFormat="1" applyFont="1" applyProtection="1"/>
    <xf numFmtId="49" fontId="3" fillId="0" borderId="6" xfId="26" applyNumberFormat="1" applyFont="1" applyProtection="1"/>
    <xf numFmtId="49" fontId="3" fillId="0" borderId="12" xfId="27" applyNumberFormat="1" applyFont="1" applyProtection="1">
      <alignment horizontal="center"/>
    </xf>
    <xf numFmtId="0" fontId="3" fillId="0" borderId="13" xfId="33" applyNumberFormat="1" applyFont="1" applyProtection="1">
      <alignment horizontal="center" vertical="center"/>
    </xf>
    <xf numFmtId="0" fontId="3" fillId="0" borderId="4" xfId="34" applyNumberFormat="1" applyFont="1" applyProtection="1">
      <alignment horizontal="center" vertical="center"/>
    </xf>
    <xf numFmtId="49" fontId="3" fillId="0" borderId="4" xfId="35" applyNumberFormat="1" applyFont="1" applyProtection="1">
      <alignment horizontal="center" vertical="center"/>
    </xf>
    <xf numFmtId="0" fontId="26" fillId="0" borderId="15" xfId="36" applyNumberFormat="1" applyFont="1" applyProtection="1">
      <alignment horizontal="left" wrapText="1"/>
    </xf>
    <xf numFmtId="49" fontId="26" fillId="0" borderId="16" xfId="37" applyNumberFormat="1" applyFont="1" applyProtection="1">
      <alignment horizontal="center" wrapText="1"/>
    </xf>
    <xf numFmtId="49" fontId="26" fillId="0" borderId="17" xfId="38" applyNumberFormat="1" applyFont="1" applyProtection="1">
      <alignment horizontal="center"/>
    </xf>
    <xf numFmtId="4" fontId="26" fillId="0" borderId="17" xfId="39" applyNumberFormat="1" applyFont="1" applyProtection="1">
      <alignment horizontal="right" shrinkToFit="1"/>
    </xf>
    <xf numFmtId="0" fontId="3" fillId="0" borderId="18" xfId="40" applyNumberFormat="1" applyFont="1" applyProtection="1">
      <alignment horizontal="left" wrapText="1"/>
    </xf>
    <xf numFmtId="49" fontId="3" fillId="0" borderId="19" xfId="41" applyNumberFormat="1" applyFont="1" applyProtection="1">
      <alignment horizontal="center" shrinkToFit="1"/>
    </xf>
    <xf numFmtId="49" fontId="3" fillId="0" borderId="20" xfId="42" applyNumberFormat="1" applyFont="1" applyProtection="1">
      <alignment horizontal="center"/>
    </xf>
    <xf numFmtId="4" fontId="3" fillId="0" borderId="20" xfId="43" applyNumberFormat="1" applyFont="1" applyProtection="1">
      <alignment horizontal="right" shrinkToFit="1"/>
    </xf>
    <xf numFmtId="0" fontId="26" fillId="0" borderId="21" xfId="44" applyNumberFormat="1" applyFont="1" applyProtection="1">
      <alignment horizontal="left" wrapText="1" indent="2"/>
    </xf>
    <xf numFmtId="49" fontId="26" fillId="0" borderId="22" xfId="45" applyNumberFormat="1" applyFont="1" applyProtection="1">
      <alignment horizontal="center" shrinkToFit="1"/>
    </xf>
    <xf numFmtId="49" fontId="26" fillId="0" borderId="23" xfId="46" applyNumberFormat="1" applyFont="1" applyProtection="1">
      <alignment horizontal="center"/>
    </xf>
    <xf numFmtId="4" fontId="26" fillId="0" borderId="23" xfId="47" applyNumberFormat="1" applyFont="1" applyFill="1" applyProtection="1">
      <alignment horizontal="right" shrinkToFit="1"/>
    </xf>
    <xf numFmtId="4" fontId="26" fillId="0" borderId="23" xfId="47" applyNumberFormat="1" applyFont="1" applyProtection="1">
      <alignment horizontal="right" shrinkToFit="1"/>
    </xf>
    <xf numFmtId="0" fontId="3" fillId="0" borderId="21" xfId="44" applyNumberFormat="1" applyFont="1" applyProtection="1">
      <alignment horizontal="left" wrapText="1" indent="2"/>
    </xf>
    <xf numFmtId="49" fontId="3" fillId="0" borderId="22" xfId="45" applyNumberFormat="1" applyFont="1" applyProtection="1">
      <alignment horizontal="center" shrinkToFit="1"/>
    </xf>
    <xf numFmtId="49" fontId="3" fillId="0" borderId="23" xfId="46" applyNumberFormat="1" applyFont="1" applyProtection="1">
      <alignment horizontal="center"/>
    </xf>
    <xf numFmtId="4" fontId="3" fillId="0" borderId="23" xfId="47" applyNumberFormat="1" applyFont="1" applyFill="1" applyProtection="1">
      <alignment horizontal="right" shrinkToFit="1"/>
    </xf>
    <xf numFmtId="4" fontId="3" fillId="0" borderId="23" xfId="47" applyNumberFormat="1" applyFont="1" applyProtection="1">
      <alignment horizontal="right" shrinkToFit="1"/>
    </xf>
    <xf numFmtId="0" fontId="26" fillId="0" borderId="21" xfId="44" applyNumberFormat="1" applyFont="1" applyFill="1" applyProtection="1">
      <alignment horizontal="left" wrapText="1" indent="2"/>
    </xf>
    <xf numFmtId="49" fontId="26" fillId="0" borderId="22" xfId="45" applyNumberFormat="1" applyFont="1" applyFill="1" applyProtection="1">
      <alignment horizontal="center" shrinkToFit="1"/>
    </xf>
    <xf numFmtId="49" fontId="26" fillId="0" borderId="23" xfId="46" applyNumberFormat="1" applyFont="1" applyFill="1" applyProtection="1">
      <alignment horizontal="center"/>
    </xf>
    <xf numFmtId="0" fontId="3" fillId="0" borderId="21" xfId="44" applyNumberFormat="1" applyFont="1" applyFill="1" applyProtection="1">
      <alignment horizontal="left" wrapText="1" indent="2"/>
    </xf>
    <xf numFmtId="4" fontId="22" fillId="0" borderId="43" xfId="39" applyNumberFormat="1" applyFont="1" applyBorder="1" applyProtection="1">
      <alignment horizontal="right" shrinkToFit="1"/>
    </xf>
    <xf numFmtId="0" fontId="20" fillId="0" borderId="47" xfId="0" applyFont="1" applyFill="1" applyBorder="1" applyAlignment="1">
      <alignment wrapText="1"/>
    </xf>
    <xf numFmtId="0" fontId="22" fillId="0" borderId="48" xfId="59" applyNumberFormat="1" applyFont="1" applyFill="1" applyBorder="1" applyProtection="1">
      <alignment horizontal="left" wrapText="1"/>
    </xf>
    <xf numFmtId="0" fontId="20" fillId="0" borderId="37" xfId="0" applyFont="1" applyFill="1" applyBorder="1" applyAlignment="1">
      <alignment vertical="top" wrapText="1"/>
    </xf>
    <xf numFmtId="0" fontId="20" fillId="0" borderId="49" xfId="132" applyFont="1" applyFill="1" applyBorder="1" applyAlignment="1">
      <alignment vertical="top" wrapText="1"/>
    </xf>
    <xf numFmtId="49" fontId="20" fillId="0" borderId="50" xfId="0" applyNumberFormat="1" applyFont="1" applyFill="1" applyBorder="1" applyAlignment="1" applyProtection="1">
      <alignment horizontal="left" vertical="top" wrapText="1"/>
      <protection locked="0" hidden="1"/>
    </xf>
    <xf numFmtId="49" fontId="20" fillId="0" borderId="51" xfId="0" applyNumberFormat="1" applyFont="1" applyFill="1" applyBorder="1" applyAlignment="1" applyProtection="1">
      <alignment horizontal="left" vertical="top" wrapText="1"/>
      <protection locked="0" hidden="1"/>
    </xf>
    <xf numFmtId="0" fontId="21" fillId="0" borderId="49" xfId="132" applyFont="1" applyFill="1" applyBorder="1" applyAlignment="1">
      <alignment vertical="top" wrapText="1"/>
    </xf>
    <xf numFmtId="0" fontId="21" fillId="0" borderId="48" xfId="59" applyNumberFormat="1" applyFont="1" applyFill="1" applyBorder="1" applyProtection="1">
      <alignment horizontal="left" wrapText="1"/>
    </xf>
    <xf numFmtId="0" fontId="20" fillId="0" borderId="37" xfId="132" applyFont="1" applyFill="1" applyBorder="1" applyAlignment="1">
      <alignment horizontal="left" wrapText="1"/>
    </xf>
    <xf numFmtId="0" fontId="20" fillId="0" borderId="37" xfId="132" applyFont="1" applyFill="1" applyBorder="1" applyAlignment="1">
      <alignment wrapText="1"/>
    </xf>
    <xf numFmtId="0" fontId="20" fillId="0" borderId="37" xfId="132" applyFont="1" applyFill="1" applyBorder="1" applyAlignment="1">
      <alignment horizontal="left" vertical="center" wrapText="1"/>
    </xf>
    <xf numFmtId="49" fontId="20" fillId="0" borderId="37" xfId="132" applyNumberFormat="1" applyFont="1" applyFill="1" applyBorder="1" applyAlignment="1">
      <alignment horizontal="left" vertical="top" wrapText="1"/>
    </xf>
    <xf numFmtId="0" fontId="20" fillId="0" borderId="37" xfId="132" applyNumberFormat="1" applyFont="1" applyFill="1" applyBorder="1" applyAlignment="1">
      <alignment vertical="top" wrapText="1"/>
    </xf>
    <xf numFmtId="0" fontId="22" fillId="0" borderId="52" xfId="65" applyNumberFormat="1" applyFont="1" applyFill="1" applyBorder="1" applyProtection="1">
      <alignment horizontal="left" wrapText="1"/>
    </xf>
    <xf numFmtId="0" fontId="1" fillId="0" borderId="1" xfId="64" applyNumberFormat="1" applyBorder="1" applyProtection="1">
      <alignment wrapText="1"/>
    </xf>
    <xf numFmtId="0" fontId="3" fillId="0" borderId="53" xfId="59" applyNumberFormat="1" applyBorder="1" applyProtection="1">
      <alignment horizontal="left" wrapText="1"/>
    </xf>
    <xf numFmtId="0" fontId="1" fillId="0" borderId="1" xfId="70" applyNumberFormat="1" applyBorder="1" applyProtection="1"/>
    <xf numFmtId="0" fontId="22" fillId="0" borderId="1" xfId="72" applyNumberFormat="1" applyFont="1" applyBorder="1" applyProtection="1"/>
    <xf numFmtId="4" fontId="22" fillId="0" borderId="54" xfId="39" applyNumberFormat="1" applyFont="1" applyBorder="1" applyProtection="1">
      <alignment horizontal="right" shrinkToFit="1"/>
    </xf>
    <xf numFmtId="165" fontId="22" fillId="0" borderId="55" xfId="57" applyNumberFormat="1" applyFont="1" applyFill="1" applyBorder="1" applyProtection="1">
      <alignment horizontal="right" shrinkToFit="1"/>
    </xf>
    <xf numFmtId="165" fontId="22" fillId="0" borderId="56" xfId="57" applyNumberFormat="1" applyFont="1" applyFill="1" applyBorder="1" applyProtection="1">
      <alignment horizontal="right" shrinkToFit="1"/>
    </xf>
    <xf numFmtId="0" fontId="22" fillId="0" borderId="57" xfId="56" applyNumberFormat="1" applyFont="1" applyFill="1" applyBorder="1" applyProtection="1">
      <alignment horizontal="center" shrinkToFit="1"/>
    </xf>
    <xf numFmtId="165" fontId="22" fillId="0" borderId="58" xfId="57" applyNumberFormat="1" applyFont="1" applyFill="1" applyBorder="1" applyProtection="1">
      <alignment horizontal="right" shrinkToFit="1"/>
    </xf>
    <xf numFmtId="49" fontId="21" fillId="0" borderId="23" xfId="61" applyNumberFormat="1" applyFont="1" applyFill="1" applyBorder="1" applyProtection="1">
      <alignment horizontal="center" wrapText="1"/>
    </xf>
    <xf numFmtId="49" fontId="21" fillId="0" borderId="36" xfId="60" applyNumberFormat="1" applyFont="1" applyFill="1" applyBorder="1" applyProtection="1">
      <alignment horizontal="center" wrapText="1"/>
    </xf>
    <xf numFmtId="4" fontId="21" fillId="0" borderId="23" xfId="62" applyNumberFormat="1" applyFont="1" applyFill="1" applyBorder="1" applyProtection="1">
      <alignment horizontal="right" wrapText="1"/>
    </xf>
    <xf numFmtId="4" fontId="21" fillId="0" borderId="38" xfId="62" applyNumberFormat="1" applyFont="1" applyFill="1" applyBorder="1" applyProtection="1">
      <alignment horizontal="right" wrapText="1"/>
    </xf>
    <xf numFmtId="4" fontId="21" fillId="0" borderId="38" xfId="63" applyNumberFormat="1" applyFont="1" applyFill="1" applyBorder="1" applyProtection="1">
      <alignment horizontal="right" wrapText="1"/>
    </xf>
    <xf numFmtId="49" fontId="22" fillId="0" borderId="59" xfId="66" applyNumberFormat="1" applyFont="1" applyFill="1" applyBorder="1" applyProtection="1">
      <alignment horizontal="center" shrinkToFit="1"/>
    </xf>
    <xf numFmtId="49" fontId="22" fillId="0" borderId="60" xfId="67" applyNumberFormat="1" applyFont="1" applyFill="1" applyBorder="1" applyProtection="1">
      <alignment horizontal="center"/>
    </xf>
    <xf numFmtId="4" fontId="22" fillId="0" borderId="60" xfId="68" applyNumberFormat="1" applyFont="1" applyFill="1" applyBorder="1" applyProtection="1">
      <alignment horizontal="right" shrinkToFit="1"/>
    </xf>
    <xf numFmtId="49" fontId="22" fillId="0" borderId="61" xfId="69" applyNumberFormat="1" applyFont="1" applyFill="1" applyBorder="1" applyProtection="1">
      <alignment horizontal="center"/>
    </xf>
    <xf numFmtId="49" fontId="22" fillId="0" borderId="44" xfId="60" applyNumberFormat="1" applyFont="1" applyFill="1" applyBorder="1" applyProtection="1">
      <alignment horizontal="center" wrapText="1"/>
    </xf>
    <xf numFmtId="49" fontId="22" fillId="0" borderId="35" xfId="61" applyNumberFormat="1" applyFont="1" applyFill="1" applyBorder="1" applyProtection="1">
      <alignment horizontal="center" wrapText="1"/>
    </xf>
    <xf numFmtId="4" fontId="22" fillId="0" borderId="35" xfId="62" applyNumberFormat="1" applyFont="1" applyFill="1" applyBorder="1" applyProtection="1">
      <alignment horizontal="right" wrapText="1"/>
    </xf>
    <xf numFmtId="4" fontId="22" fillId="0" borderId="45" xfId="63" applyNumberFormat="1" applyFont="1" applyFill="1" applyBorder="1" applyProtection="1">
      <alignment horizontal="right" wrapText="1"/>
    </xf>
    <xf numFmtId="0" fontId="25" fillId="0" borderId="1" xfId="2" applyNumberFormat="1" applyFont="1" applyProtection="1">
      <alignment horizontal="center"/>
    </xf>
    <xf numFmtId="0" fontId="25" fillId="0" borderId="1" xfId="2" applyFont="1">
      <alignment horizontal="center"/>
    </xf>
    <xf numFmtId="0" fontId="3" fillId="0" borderId="2" xfId="20" applyNumberFormat="1" applyFont="1" applyProtection="1">
      <alignment horizontal="left" wrapText="1"/>
    </xf>
    <xf numFmtId="0" fontId="3" fillId="0" borderId="2" xfId="20" applyFont="1">
      <alignment horizontal="left" wrapText="1"/>
    </xf>
    <xf numFmtId="0" fontId="3" fillId="0" borderId="10" xfId="22" applyNumberFormat="1" applyFont="1" applyProtection="1">
      <alignment horizontal="left" wrapText="1"/>
    </xf>
    <xf numFmtId="0" fontId="3" fillId="0" borderId="10" xfId="22" applyFont="1">
      <alignment horizontal="left" wrapText="1"/>
    </xf>
    <xf numFmtId="0" fontId="25" fillId="0" borderId="2" xfId="28" applyNumberFormat="1" applyFont="1" applyProtection="1">
      <alignment horizontal="center"/>
    </xf>
    <xf numFmtId="0" fontId="25" fillId="0" borderId="2" xfId="28" applyFont="1">
      <alignment horizontal="center"/>
    </xf>
    <xf numFmtId="0" fontId="3" fillId="0" borderId="13" xfId="29" applyNumberFormat="1" applyFont="1" applyProtection="1">
      <alignment horizontal="center" vertical="top" wrapText="1"/>
    </xf>
    <xf numFmtId="0" fontId="3" fillId="0" borderId="13" xfId="29" applyFont="1">
      <alignment horizontal="center" vertical="top" wrapText="1"/>
    </xf>
    <xf numFmtId="49" fontId="3" fillId="0" borderId="13" xfId="30" applyNumberFormat="1" applyFont="1" applyProtection="1">
      <alignment horizontal="center" vertical="top" wrapText="1"/>
    </xf>
    <xf numFmtId="49" fontId="3" fillId="0" borderId="13" xfId="30" applyFont="1">
      <alignment horizontal="center" vertical="top" wrapText="1"/>
    </xf>
    <xf numFmtId="0" fontId="22" fillId="0" borderId="13" xfId="29" applyNumberFormat="1" applyFont="1" applyProtection="1">
      <alignment horizontal="center" vertical="top" wrapText="1"/>
    </xf>
    <xf numFmtId="0" fontId="22" fillId="0" borderId="13" xfId="29" applyFont="1">
      <alignment horizontal="center" vertical="top" wrapText="1"/>
    </xf>
    <xf numFmtId="0" fontId="22" fillId="0" borderId="1" xfId="2" applyNumberFormat="1" applyFont="1" applyProtection="1">
      <alignment horizontal="center"/>
    </xf>
    <xf numFmtId="0" fontId="22" fillId="0" borderId="1" xfId="2" applyFont="1">
      <alignment horizontal="center"/>
    </xf>
    <xf numFmtId="49" fontId="22" fillId="0" borderId="13" xfId="30" applyNumberFormat="1" applyFont="1" applyProtection="1">
      <alignment horizontal="center" vertical="top" wrapText="1"/>
    </xf>
    <xf numFmtId="49" fontId="22" fillId="0" borderId="13" xfId="30" applyFont="1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9" fillId="0" borderId="11" xfId="112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3" fillId="0" borderId="2" xfId="118" applyNumberFormat="1" applyFont="1" applyAlignment="1" applyProtection="1">
      <alignment horizontal="center" wrapText="1"/>
    </xf>
    <xf numFmtId="0" fontId="3" fillId="0" borderId="2" xfId="118" applyFont="1" applyAlignment="1">
      <alignment horizontal="center" wrapText="1"/>
    </xf>
    <xf numFmtId="0" fontId="9" fillId="0" borderId="11" xfId="112" applyNumberFormat="1" applyFont="1" applyBorder="1" applyProtection="1">
      <alignment horizontal="center"/>
    </xf>
    <xf numFmtId="0" fontId="9" fillId="0" borderId="11" xfId="112" applyFont="1" applyBorder="1">
      <alignment horizontal="center"/>
    </xf>
    <xf numFmtId="0" fontId="3" fillId="0" borderId="2" xfId="3" applyNumberFormat="1" applyProtection="1">
      <alignment horizontal="center"/>
    </xf>
    <xf numFmtId="0" fontId="9" fillId="0" borderId="11" xfId="102" applyNumberFormat="1" applyFont="1" applyBorder="1" applyAlignment="1" applyProtection="1">
      <alignment horizontal="center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145" xfId="130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1"/>
    <cellStyle name="Обычный 3" xfId="13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tabSelected="1" zoomScaleSheetLayoutView="100" workbookViewId="0">
      <selection activeCell="F5" sqref="F5"/>
    </sheetView>
  </sheetViews>
  <sheetFormatPr defaultRowHeight="15"/>
  <cols>
    <col min="1" max="1" width="50.7109375" style="118" customWidth="1"/>
    <col min="2" max="2" width="13.28515625" style="118" customWidth="1"/>
    <col min="3" max="3" width="24" style="118" customWidth="1"/>
    <col min="4" max="6" width="19.85546875" style="118" customWidth="1"/>
    <col min="7" max="7" width="9.140625" style="1" hidden="1"/>
    <col min="8" max="16384" width="9.140625" style="1"/>
  </cols>
  <sheetData>
    <row r="1" spans="1:7" ht="15.75">
      <c r="F1" s="61" t="s">
        <v>343</v>
      </c>
    </row>
    <row r="2" spans="1:7" ht="15.75">
      <c r="F2" s="61" t="s">
        <v>344</v>
      </c>
    </row>
    <row r="3" spans="1:7" ht="15.75">
      <c r="F3" s="61" t="s">
        <v>345</v>
      </c>
    </row>
    <row r="4" spans="1:7" ht="15.75">
      <c r="F4" s="61" t="s">
        <v>801</v>
      </c>
    </row>
    <row r="5" spans="1:7" ht="12" customHeight="1">
      <c r="A5" s="119"/>
      <c r="B5" s="119"/>
      <c r="C5" s="119"/>
      <c r="D5" s="119"/>
      <c r="E5" s="119"/>
      <c r="F5" s="119"/>
      <c r="G5" s="2"/>
    </row>
    <row r="6" spans="1:7" ht="14.1" customHeight="1">
      <c r="A6" s="201" t="s">
        <v>0</v>
      </c>
      <c r="B6" s="202"/>
      <c r="C6" s="202"/>
      <c r="D6" s="202"/>
      <c r="E6" s="202"/>
      <c r="F6" s="120"/>
      <c r="G6" s="4"/>
    </row>
    <row r="7" spans="1:7" ht="14.1" customHeight="1">
      <c r="A7" s="121"/>
      <c r="B7" s="121"/>
      <c r="C7" s="122"/>
      <c r="D7" s="122"/>
      <c r="E7" s="123"/>
      <c r="F7" s="124" t="s">
        <v>1</v>
      </c>
      <c r="G7" s="5"/>
    </row>
    <row r="8" spans="1:7" ht="14.1" customHeight="1">
      <c r="A8" s="119"/>
      <c r="B8" s="125" t="s">
        <v>2</v>
      </c>
      <c r="C8" s="119"/>
      <c r="D8" s="119"/>
      <c r="E8" s="126" t="s">
        <v>3</v>
      </c>
      <c r="F8" s="127" t="s">
        <v>4</v>
      </c>
      <c r="G8" s="7"/>
    </row>
    <row r="9" spans="1:7" ht="14.1" customHeight="1">
      <c r="A9" s="125"/>
      <c r="B9" s="66"/>
      <c r="C9" s="125"/>
      <c r="D9" s="125"/>
      <c r="E9" s="126" t="s">
        <v>5</v>
      </c>
      <c r="F9" s="128">
        <v>44652</v>
      </c>
      <c r="G9" s="7"/>
    </row>
    <row r="10" spans="1:7" ht="14.1" customHeight="1">
      <c r="A10" s="129" t="s">
        <v>6</v>
      </c>
      <c r="B10" s="129"/>
      <c r="C10" s="129"/>
      <c r="D10" s="130"/>
      <c r="E10" s="131" t="s">
        <v>7</v>
      </c>
      <c r="F10" s="132"/>
      <c r="G10" s="7"/>
    </row>
    <row r="11" spans="1:7" ht="15.95" customHeight="1">
      <c r="A11" s="129" t="s">
        <v>8</v>
      </c>
      <c r="B11" s="203" t="s">
        <v>9</v>
      </c>
      <c r="C11" s="204"/>
      <c r="D11" s="204"/>
      <c r="E11" s="131" t="s">
        <v>10</v>
      </c>
      <c r="F11" s="133" t="s">
        <v>11</v>
      </c>
      <c r="G11" s="7"/>
    </row>
    <row r="12" spans="1:7" ht="15.95" customHeight="1">
      <c r="A12" s="129" t="s">
        <v>12</v>
      </c>
      <c r="B12" s="205" t="s">
        <v>13</v>
      </c>
      <c r="C12" s="206"/>
      <c r="D12" s="206"/>
      <c r="E12" s="134" t="s">
        <v>14</v>
      </c>
      <c r="F12" s="133" t="s">
        <v>15</v>
      </c>
      <c r="G12" s="7"/>
    </row>
    <row r="13" spans="1:7" ht="14.1" customHeight="1">
      <c r="A13" s="125" t="s">
        <v>16</v>
      </c>
      <c r="B13" s="135"/>
      <c r="C13" s="135"/>
      <c r="D13" s="136"/>
      <c r="E13" s="137"/>
      <c r="F13" s="133"/>
      <c r="G13" s="7"/>
    </row>
    <row r="14" spans="1:7" ht="14.1" customHeight="1" thickBot="1">
      <c r="A14" s="129" t="s">
        <v>17</v>
      </c>
      <c r="B14" s="129"/>
      <c r="C14" s="129"/>
      <c r="D14" s="130"/>
      <c r="E14" s="134" t="s">
        <v>18</v>
      </c>
      <c r="F14" s="138" t="s">
        <v>19</v>
      </c>
      <c r="G14" s="7"/>
    </row>
    <row r="15" spans="1:7" ht="14.1" customHeight="1">
      <c r="A15" s="207" t="s">
        <v>20</v>
      </c>
      <c r="B15" s="208"/>
      <c r="C15" s="208"/>
      <c r="D15" s="208"/>
      <c r="E15" s="208"/>
      <c r="F15" s="208"/>
      <c r="G15" s="10"/>
    </row>
    <row r="16" spans="1:7" ht="12.95" customHeight="1">
      <c r="A16" s="209" t="s">
        <v>21</v>
      </c>
      <c r="B16" s="209" t="s">
        <v>22</v>
      </c>
      <c r="C16" s="209" t="s">
        <v>23</v>
      </c>
      <c r="D16" s="211" t="s">
        <v>24</v>
      </c>
      <c r="E16" s="211" t="s">
        <v>25</v>
      </c>
      <c r="F16" s="209" t="s">
        <v>26</v>
      </c>
      <c r="G16" s="11"/>
    </row>
    <row r="17" spans="1:7" ht="12" customHeight="1">
      <c r="A17" s="210"/>
      <c r="B17" s="210"/>
      <c r="C17" s="210"/>
      <c r="D17" s="212"/>
      <c r="E17" s="212"/>
      <c r="F17" s="210"/>
      <c r="G17" s="12"/>
    </row>
    <row r="18" spans="1:7" ht="14.25" customHeight="1">
      <c r="A18" s="210"/>
      <c r="B18" s="210"/>
      <c r="C18" s="210"/>
      <c r="D18" s="212"/>
      <c r="E18" s="212"/>
      <c r="F18" s="210"/>
      <c r="G18" s="12"/>
    </row>
    <row r="19" spans="1:7" ht="14.25" customHeight="1" thickBot="1">
      <c r="A19" s="139">
        <v>1</v>
      </c>
      <c r="B19" s="140">
        <v>2</v>
      </c>
      <c r="C19" s="140">
        <v>3</v>
      </c>
      <c r="D19" s="141" t="s">
        <v>27</v>
      </c>
      <c r="E19" s="141" t="s">
        <v>28</v>
      </c>
      <c r="F19" s="141" t="s">
        <v>29</v>
      </c>
      <c r="G19" s="12"/>
    </row>
    <row r="20" spans="1:7" ht="17.25" customHeight="1">
      <c r="A20" s="142" t="s">
        <v>30</v>
      </c>
      <c r="B20" s="143" t="s">
        <v>31</v>
      </c>
      <c r="C20" s="144" t="s">
        <v>32</v>
      </c>
      <c r="D20" s="145">
        <f>D92+D22</f>
        <v>92724759.649999991</v>
      </c>
      <c r="E20" s="145">
        <v>18937700.079999998</v>
      </c>
      <c r="F20" s="145">
        <v>73787059.569999993</v>
      </c>
      <c r="G20" s="12"/>
    </row>
    <row r="21" spans="1:7" ht="15" customHeight="1">
      <c r="A21" s="146" t="s">
        <v>33</v>
      </c>
      <c r="B21" s="147"/>
      <c r="C21" s="148"/>
      <c r="D21" s="149"/>
      <c r="E21" s="149"/>
      <c r="F21" s="149"/>
      <c r="G21" s="12"/>
    </row>
    <row r="22" spans="1:7">
      <c r="A22" s="150" t="s">
        <v>34</v>
      </c>
      <c r="B22" s="151" t="s">
        <v>31</v>
      </c>
      <c r="C22" s="152" t="s">
        <v>35</v>
      </c>
      <c r="D22" s="153">
        <f>D23+D40+D50+D54+D73+D76+D85+D89</f>
        <v>81817159.649999991</v>
      </c>
      <c r="E22" s="154">
        <v>18058167.82</v>
      </c>
      <c r="F22" s="154">
        <v>63813071.310000002</v>
      </c>
      <c r="G22" s="12"/>
    </row>
    <row r="23" spans="1:7">
      <c r="A23" s="150" t="s">
        <v>36</v>
      </c>
      <c r="B23" s="151" t="s">
        <v>31</v>
      </c>
      <c r="C23" s="152" t="s">
        <v>37</v>
      </c>
      <c r="D23" s="153">
        <f>D24</f>
        <v>42409197.229999997</v>
      </c>
      <c r="E23" s="154">
        <v>9966816.6799999997</v>
      </c>
      <c r="F23" s="154">
        <v>32442887.190000001</v>
      </c>
      <c r="G23" s="12"/>
    </row>
    <row r="24" spans="1:7">
      <c r="A24" s="150" t="s">
        <v>38</v>
      </c>
      <c r="B24" s="151" t="s">
        <v>31</v>
      </c>
      <c r="C24" s="152" t="s">
        <v>39</v>
      </c>
      <c r="D24" s="153">
        <f>D38+D34+D30+D25</f>
        <v>42409197.229999997</v>
      </c>
      <c r="E24" s="154">
        <v>9966816.6799999997</v>
      </c>
      <c r="F24" s="154">
        <v>32442887.190000001</v>
      </c>
      <c r="G24" s="12"/>
    </row>
    <row r="25" spans="1:7" ht="57">
      <c r="A25" s="155" t="s">
        <v>40</v>
      </c>
      <c r="B25" s="156" t="s">
        <v>31</v>
      </c>
      <c r="C25" s="157" t="s">
        <v>41</v>
      </c>
      <c r="D25" s="158">
        <f>D29+D28+D27+D26</f>
        <v>41286247.229999997</v>
      </c>
      <c r="E25" s="159">
        <v>9679967.5999999996</v>
      </c>
      <c r="F25" s="159">
        <v>31606279.629999999</v>
      </c>
      <c r="G25" s="12"/>
    </row>
    <row r="26" spans="1:7" ht="79.5">
      <c r="A26" s="155" t="s">
        <v>42</v>
      </c>
      <c r="B26" s="156" t="s">
        <v>31</v>
      </c>
      <c r="C26" s="157" t="s">
        <v>43</v>
      </c>
      <c r="D26" s="158">
        <v>41257950</v>
      </c>
      <c r="E26" s="159">
        <v>9664767.3900000006</v>
      </c>
      <c r="F26" s="159">
        <v>31593182.609999999</v>
      </c>
      <c r="G26" s="12"/>
    </row>
    <row r="27" spans="1:7" ht="68.25">
      <c r="A27" s="155" t="s">
        <v>44</v>
      </c>
      <c r="B27" s="156" t="s">
        <v>31</v>
      </c>
      <c r="C27" s="157" t="s">
        <v>45</v>
      </c>
      <c r="D27" s="158">
        <v>18000</v>
      </c>
      <c r="E27" s="159">
        <v>5102.9799999999996</v>
      </c>
      <c r="F27" s="159">
        <v>12897.02</v>
      </c>
      <c r="G27" s="12"/>
    </row>
    <row r="28" spans="1:7" ht="79.5">
      <c r="A28" s="155" t="s">
        <v>46</v>
      </c>
      <c r="B28" s="156" t="s">
        <v>31</v>
      </c>
      <c r="C28" s="157" t="s">
        <v>47</v>
      </c>
      <c r="D28" s="158">
        <v>10097.23</v>
      </c>
      <c r="E28" s="159">
        <v>10097.23</v>
      </c>
      <c r="F28" s="159">
        <v>0</v>
      </c>
      <c r="G28" s="12"/>
    </row>
    <row r="29" spans="1:7" ht="90.75">
      <c r="A29" s="155" t="s">
        <v>48</v>
      </c>
      <c r="B29" s="156" t="s">
        <v>31</v>
      </c>
      <c r="C29" s="157" t="s">
        <v>49</v>
      </c>
      <c r="D29" s="158">
        <v>200</v>
      </c>
      <c r="E29" s="159">
        <v>0</v>
      </c>
      <c r="F29" s="159">
        <v>200</v>
      </c>
      <c r="G29" s="12"/>
    </row>
    <row r="30" spans="1:7" ht="90.75">
      <c r="A30" s="155" t="s">
        <v>50</v>
      </c>
      <c r="B30" s="156" t="s">
        <v>31</v>
      </c>
      <c r="C30" s="157" t="s">
        <v>51</v>
      </c>
      <c r="D30" s="158">
        <f>D33+D32+D31</f>
        <v>127000</v>
      </c>
      <c r="E30" s="159">
        <v>2350.0300000000002</v>
      </c>
      <c r="F30" s="159">
        <v>124649.97</v>
      </c>
      <c r="G30" s="12"/>
    </row>
    <row r="31" spans="1:7" ht="113.25">
      <c r="A31" s="155" t="s">
        <v>52</v>
      </c>
      <c r="B31" s="156" t="s">
        <v>31</v>
      </c>
      <c r="C31" s="157" t="s">
        <v>53</v>
      </c>
      <c r="D31" s="158">
        <v>126000</v>
      </c>
      <c r="E31" s="159">
        <v>2346.1999999999998</v>
      </c>
      <c r="F31" s="159">
        <v>123653.8</v>
      </c>
      <c r="G31" s="12"/>
    </row>
    <row r="32" spans="1:7" ht="90.75">
      <c r="A32" s="155" t="s">
        <v>54</v>
      </c>
      <c r="B32" s="156" t="s">
        <v>31</v>
      </c>
      <c r="C32" s="157" t="s">
        <v>55</v>
      </c>
      <c r="D32" s="158">
        <v>890</v>
      </c>
      <c r="E32" s="159">
        <v>3.83</v>
      </c>
      <c r="F32" s="159">
        <v>886.17</v>
      </c>
      <c r="G32" s="12"/>
    </row>
    <row r="33" spans="1:7" ht="113.25">
      <c r="A33" s="155" t="s">
        <v>56</v>
      </c>
      <c r="B33" s="156" t="s">
        <v>31</v>
      </c>
      <c r="C33" s="157" t="s">
        <v>57</v>
      </c>
      <c r="D33" s="158">
        <v>110</v>
      </c>
      <c r="E33" s="159">
        <v>0</v>
      </c>
      <c r="F33" s="159">
        <v>110</v>
      </c>
      <c r="G33" s="12"/>
    </row>
    <row r="34" spans="1:7" ht="34.5">
      <c r="A34" s="155" t="s">
        <v>58</v>
      </c>
      <c r="B34" s="156" t="s">
        <v>31</v>
      </c>
      <c r="C34" s="157" t="s">
        <v>59</v>
      </c>
      <c r="D34" s="158">
        <f>D37+D36+D35</f>
        <v>95950</v>
      </c>
      <c r="E34" s="159">
        <v>14615.6</v>
      </c>
      <c r="F34" s="159">
        <v>81841.039999999994</v>
      </c>
      <c r="G34" s="12"/>
    </row>
    <row r="35" spans="1:7" ht="57">
      <c r="A35" s="155" t="s">
        <v>60</v>
      </c>
      <c r="B35" s="156" t="s">
        <v>31</v>
      </c>
      <c r="C35" s="157" t="s">
        <v>61</v>
      </c>
      <c r="D35" s="158">
        <v>95000</v>
      </c>
      <c r="E35" s="159">
        <v>13158.96</v>
      </c>
      <c r="F35" s="159">
        <v>81841.039999999994</v>
      </c>
      <c r="G35" s="12"/>
    </row>
    <row r="36" spans="1:7" ht="45.75">
      <c r="A36" s="155" t="s">
        <v>62</v>
      </c>
      <c r="B36" s="156" t="s">
        <v>31</v>
      </c>
      <c r="C36" s="157" t="s">
        <v>63</v>
      </c>
      <c r="D36" s="158">
        <v>600</v>
      </c>
      <c r="E36" s="159">
        <v>1082.3499999999999</v>
      </c>
      <c r="F36" s="159">
        <v>0</v>
      </c>
      <c r="G36" s="12"/>
    </row>
    <row r="37" spans="1:7" ht="57">
      <c r="A37" s="155" t="s">
        <v>64</v>
      </c>
      <c r="B37" s="156" t="s">
        <v>31</v>
      </c>
      <c r="C37" s="157" t="s">
        <v>65</v>
      </c>
      <c r="D37" s="158">
        <v>350</v>
      </c>
      <c r="E37" s="159">
        <v>374.29</v>
      </c>
      <c r="F37" s="159">
        <v>0</v>
      </c>
      <c r="G37" s="12"/>
    </row>
    <row r="38" spans="1:7" ht="79.5">
      <c r="A38" s="155" t="s">
        <v>66</v>
      </c>
      <c r="B38" s="156" t="s">
        <v>31</v>
      </c>
      <c r="C38" s="157" t="s">
        <v>67</v>
      </c>
      <c r="D38" s="158">
        <f>D39</f>
        <v>900000</v>
      </c>
      <c r="E38" s="159">
        <v>269883.45</v>
      </c>
      <c r="F38" s="159">
        <v>630116.55000000005</v>
      </c>
      <c r="G38" s="12"/>
    </row>
    <row r="39" spans="1:7" ht="102">
      <c r="A39" s="155" t="s">
        <v>355</v>
      </c>
      <c r="B39" s="156" t="s">
        <v>31</v>
      </c>
      <c r="C39" s="157" t="s">
        <v>68</v>
      </c>
      <c r="D39" s="158">
        <v>900000</v>
      </c>
      <c r="E39" s="159">
        <v>269883.45</v>
      </c>
      <c r="F39" s="159">
        <v>630116.55000000005</v>
      </c>
      <c r="G39" s="12"/>
    </row>
    <row r="40" spans="1:7" ht="23.25">
      <c r="A40" s="150" t="s">
        <v>69</v>
      </c>
      <c r="B40" s="151" t="s">
        <v>31</v>
      </c>
      <c r="C40" s="152" t="s">
        <v>70</v>
      </c>
      <c r="D40" s="153">
        <f>D41</f>
        <v>1070380</v>
      </c>
      <c r="E40" s="154">
        <v>276051.94</v>
      </c>
      <c r="F40" s="154">
        <v>794328.06</v>
      </c>
      <c r="G40" s="12"/>
    </row>
    <row r="41" spans="1:7" ht="23.25">
      <c r="A41" s="150" t="s">
        <v>71</v>
      </c>
      <c r="B41" s="151" t="s">
        <v>31</v>
      </c>
      <c r="C41" s="152" t="s">
        <v>72</v>
      </c>
      <c r="D41" s="153">
        <f>D48+D46+D44+D42</f>
        <v>1070380</v>
      </c>
      <c r="E41" s="154">
        <v>276051.94</v>
      </c>
      <c r="F41" s="154">
        <v>794328.06</v>
      </c>
      <c r="G41" s="12"/>
    </row>
    <row r="42" spans="1:7" ht="57">
      <c r="A42" s="155" t="s">
        <v>73</v>
      </c>
      <c r="B42" s="156" t="s">
        <v>31</v>
      </c>
      <c r="C42" s="157" t="s">
        <v>74</v>
      </c>
      <c r="D42" s="158">
        <f>D43</f>
        <v>483950</v>
      </c>
      <c r="E42" s="159">
        <v>132575.26</v>
      </c>
      <c r="F42" s="159">
        <v>351374.74</v>
      </c>
      <c r="G42" s="12"/>
    </row>
    <row r="43" spans="1:7" ht="90.75">
      <c r="A43" s="155" t="s">
        <v>75</v>
      </c>
      <c r="B43" s="156" t="s">
        <v>31</v>
      </c>
      <c r="C43" s="157" t="s">
        <v>76</v>
      </c>
      <c r="D43" s="158">
        <v>483950</v>
      </c>
      <c r="E43" s="159">
        <v>132575.26</v>
      </c>
      <c r="F43" s="159">
        <v>351374.74</v>
      </c>
      <c r="G43" s="12"/>
    </row>
    <row r="44" spans="1:7" ht="68.25">
      <c r="A44" s="155" t="s">
        <v>77</v>
      </c>
      <c r="B44" s="156" t="s">
        <v>31</v>
      </c>
      <c r="C44" s="157" t="s">
        <v>78</v>
      </c>
      <c r="D44" s="158">
        <f>D45</f>
        <v>2680</v>
      </c>
      <c r="E44" s="159">
        <v>849.51</v>
      </c>
      <c r="F44" s="159">
        <v>1830.49</v>
      </c>
      <c r="G44" s="12"/>
    </row>
    <row r="45" spans="1:7" ht="102">
      <c r="A45" s="155" t="s">
        <v>79</v>
      </c>
      <c r="B45" s="156" t="s">
        <v>31</v>
      </c>
      <c r="C45" s="157" t="s">
        <v>80</v>
      </c>
      <c r="D45" s="158">
        <v>2680</v>
      </c>
      <c r="E45" s="159">
        <v>849.51</v>
      </c>
      <c r="F45" s="159">
        <v>1830.49</v>
      </c>
      <c r="G45" s="12"/>
    </row>
    <row r="46" spans="1:7" ht="57">
      <c r="A46" s="155" t="s">
        <v>81</v>
      </c>
      <c r="B46" s="156" t="s">
        <v>31</v>
      </c>
      <c r="C46" s="157" t="s">
        <v>82</v>
      </c>
      <c r="D46" s="158">
        <f>D47</f>
        <v>644430</v>
      </c>
      <c r="E46" s="159">
        <v>160413.85999999999</v>
      </c>
      <c r="F46" s="159">
        <v>484016.14</v>
      </c>
      <c r="G46" s="12"/>
    </row>
    <row r="47" spans="1:7" ht="90.75">
      <c r="A47" s="155" t="s">
        <v>83</v>
      </c>
      <c r="B47" s="156" t="s">
        <v>31</v>
      </c>
      <c r="C47" s="157" t="s">
        <v>84</v>
      </c>
      <c r="D47" s="158">
        <v>644430</v>
      </c>
      <c r="E47" s="159">
        <v>160413.85999999999</v>
      </c>
      <c r="F47" s="159">
        <v>484016.14</v>
      </c>
      <c r="G47" s="12"/>
    </row>
    <row r="48" spans="1:7" ht="57">
      <c r="A48" s="155" t="s">
        <v>85</v>
      </c>
      <c r="B48" s="156" t="s">
        <v>31</v>
      </c>
      <c r="C48" s="157" t="s">
        <v>86</v>
      </c>
      <c r="D48" s="158">
        <f>D49</f>
        <v>-60680</v>
      </c>
      <c r="E48" s="159">
        <v>-17786.689999999999</v>
      </c>
      <c r="F48" s="159">
        <v>-42893.31</v>
      </c>
      <c r="G48" s="12"/>
    </row>
    <row r="49" spans="1:7" ht="90.75">
      <c r="A49" s="155" t="s">
        <v>87</v>
      </c>
      <c r="B49" s="156" t="s">
        <v>31</v>
      </c>
      <c r="C49" s="157" t="s">
        <v>88</v>
      </c>
      <c r="D49" s="158">
        <v>-60680</v>
      </c>
      <c r="E49" s="159">
        <v>-17786.689999999999</v>
      </c>
      <c r="F49" s="159">
        <v>-42893.31</v>
      </c>
      <c r="G49" s="12"/>
    </row>
    <row r="50" spans="1:7">
      <c r="A50" s="150" t="s">
        <v>89</v>
      </c>
      <c r="B50" s="151" t="s">
        <v>31</v>
      </c>
      <c r="C50" s="152" t="s">
        <v>90</v>
      </c>
      <c r="D50" s="153">
        <f>D51</f>
        <v>1500</v>
      </c>
      <c r="E50" s="154">
        <v>0</v>
      </c>
      <c r="F50" s="154">
        <v>1500</v>
      </c>
      <c r="G50" s="12"/>
    </row>
    <row r="51" spans="1:7">
      <c r="A51" s="150" t="s">
        <v>91</v>
      </c>
      <c r="B51" s="151" t="s">
        <v>31</v>
      </c>
      <c r="C51" s="152" t="s">
        <v>92</v>
      </c>
      <c r="D51" s="153">
        <f>D52</f>
        <v>1500</v>
      </c>
      <c r="E51" s="154">
        <v>0</v>
      </c>
      <c r="F51" s="154">
        <v>1500</v>
      </c>
      <c r="G51" s="12"/>
    </row>
    <row r="52" spans="1:7">
      <c r="A52" s="155" t="s">
        <v>91</v>
      </c>
      <c r="B52" s="156" t="s">
        <v>31</v>
      </c>
      <c r="C52" s="157" t="s">
        <v>93</v>
      </c>
      <c r="D52" s="158">
        <f>D53</f>
        <v>1500</v>
      </c>
      <c r="E52" s="159">
        <v>0</v>
      </c>
      <c r="F52" s="159">
        <v>1500</v>
      </c>
      <c r="G52" s="12"/>
    </row>
    <row r="53" spans="1:7" ht="34.5">
      <c r="A53" s="155" t="s">
        <v>94</v>
      </c>
      <c r="B53" s="156" t="s">
        <v>31</v>
      </c>
      <c r="C53" s="157" t="s">
        <v>95</v>
      </c>
      <c r="D53" s="158">
        <v>1500</v>
      </c>
      <c r="E53" s="159">
        <v>0</v>
      </c>
      <c r="F53" s="159">
        <v>1500</v>
      </c>
      <c r="G53" s="12"/>
    </row>
    <row r="54" spans="1:7">
      <c r="A54" s="160" t="s">
        <v>96</v>
      </c>
      <c r="B54" s="161" t="s">
        <v>31</v>
      </c>
      <c r="C54" s="162" t="s">
        <v>97</v>
      </c>
      <c r="D54" s="153">
        <f>D63+D59+D55</f>
        <v>17517192.939999998</v>
      </c>
      <c r="E54" s="153">
        <v>5031962.68</v>
      </c>
      <c r="F54" s="153">
        <v>12521914.789999999</v>
      </c>
      <c r="G54" s="12"/>
    </row>
    <row r="55" spans="1:7">
      <c r="A55" s="150" t="s">
        <v>98</v>
      </c>
      <c r="B55" s="151" t="s">
        <v>31</v>
      </c>
      <c r="C55" s="152" t="s">
        <v>99</v>
      </c>
      <c r="D55" s="153">
        <f>D56</f>
        <v>1183000</v>
      </c>
      <c r="E55" s="154">
        <v>138482.97</v>
      </c>
      <c r="F55" s="154">
        <v>1044517.03</v>
      </c>
      <c r="G55" s="12"/>
    </row>
    <row r="56" spans="1:7" ht="34.5">
      <c r="A56" s="155" t="s">
        <v>100</v>
      </c>
      <c r="B56" s="156" t="s">
        <v>31</v>
      </c>
      <c r="C56" s="157" t="s">
        <v>101</v>
      </c>
      <c r="D56" s="158">
        <f>D58+D57</f>
        <v>1183000</v>
      </c>
      <c r="E56" s="159">
        <v>138482.97</v>
      </c>
      <c r="F56" s="159">
        <v>1044517.03</v>
      </c>
      <c r="G56" s="12"/>
    </row>
    <row r="57" spans="1:7" ht="57">
      <c r="A57" s="155" t="s">
        <v>102</v>
      </c>
      <c r="B57" s="156" t="s">
        <v>31</v>
      </c>
      <c r="C57" s="157" t="s">
        <v>103</v>
      </c>
      <c r="D57" s="158">
        <v>1162000</v>
      </c>
      <c r="E57" s="159">
        <v>134201.22</v>
      </c>
      <c r="F57" s="159">
        <v>1027798.78</v>
      </c>
      <c r="G57" s="12"/>
    </row>
    <row r="58" spans="1:7" ht="45.75">
      <c r="A58" s="155" t="s">
        <v>104</v>
      </c>
      <c r="B58" s="156" t="s">
        <v>31</v>
      </c>
      <c r="C58" s="157" t="s">
        <v>105</v>
      </c>
      <c r="D58" s="158">
        <v>21000</v>
      </c>
      <c r="E58" s="159">
        <v>4281.75</v>
      </c>
      <c r="F58" s="159">
        <v>16718.25</v>
      </c>
      <c r="G58" s="12"/>
    </row>
    <row r="59" spans="1:7">
      <c r="A59" s="150" t="s">
        <v>106</v>
      </c>
      <c r="B59" s="151" t="s">
        <v>31</v>
      </c>
      <c r="C59" s="152" t="s">
        <v>107</v>
      </c>
      <c r="D59" s="153">
        <f>D60</f>
        <v>3246000</v>
      </c>
      <c r="E59" s="154">
        <v>367367.29</v>
      </c>
      <c r="F59" s="154">
        <v>2881282.24</v>
      </c>
      <c r="G59" s="12"/>
    </row>
    <row r="60" spans="1:7">
      <c r="A60" s="155" t="s">
        <v>108</v>
      </c>
      <c r="B60" s="156" t="s">
        <v>31</v>
      </c>
      <c r="C60" s="157" t="s">
        <v>109</v>
      </c>
      <c r="D60" s="158">
        <f>D62+D61</f>
        <v>3246000</v>
      </c>
      <c r="E60" s="159">
        <v>367367.29</v>
      </c>
      <c r="F60" s="159">
        <v>2881282.24</v>
      </c>
      <c r="G60" s="12"/>
    </row>
    <row r="61" spans="1:7" ht="34.5">
      <c r="A61" s="155" t="s">
        <v>110</v>
      </c>
      <c r="B61" s="156" t="s">
        <v>31</v>
      </c>
      <c r="C61" s="157" t="s">
        <v>111</v>
      </c>
      <c r="D61" s="158">
        <v>3215000</v>
      </c>
      <c r="E61" s="159">
        <v>333717.76000000001</v>
      </c>
      <c r="F61" s="159">
        <v>2881282.24</v>
      </c>
      <c r="G61" s="12"/>
    </row>
    <row r="62" spans="1:7" ht="23.25">
      <c r="A62" s="155" t="s">
        <v>112</v>
      </c>
      <c r="B62" s="156" t="s">
        <v>31</v>
      </c>
      <c r="C62" s="157" t="s">
        <v>113</v>
      </c>
      <c r="D62" s="158">
        <v>31000</v>
      </c>
      <c r="E62" s="159">
        <v>33649.53</v>
      </c>
      <c r="F62" s="159">
        <v>0</v>
      </c>
      <c r="G62" s="12"/>
    </row>
    <row r="63" spans="1:7">
      <c r="A63" s="150" t="s">
        <v>114</v>
      </c>
      <c r="B63" s="151" t="s">
        <v>31</v>
      </c>
      <c r="C63" s="152" t="s">
        <v>115</v>
      </c>
      <c r="D63" s="153">
        <f>D69+D64</f>
        <v>13088192.939999999</v>
      </c>
      <c r="E63" s="154">
        <v>4526112.42</v>
      </c>
      <c r="F63" s="154">
        <v>8596115.5199999996</v>
      </c>
      <c r="G63" s="12"/>
    </row>
    <row r="64" spans="1:7">
      <c r="A64" s="150" t="s">
        <v>116</v>
      </c>
      <c r="B64" s="151" t="s">
        <v>31</v>
      </c>
      <c r="C64" s="152" t="s">
        <v>117</v>
      </c>
      <c r="D64" s="153">
        <f>D65</f>
        <v>11815192.939999999</v>
      </c>
      <c r="E64" s="154">
        <v>4382775.49</v>
      </c>
      <c r="F64" s="154">
        <v>7466452.4500000002</v>
      </c>
      <c r="G64" s="12"/>
    </row>
    <row r="65" spans="1:7" ht="23.25">
      <c r="A65" s="155" t="s">
        <v>118</v>
      </c>
      <c r="B65" s="156" t="s">
        <v>31</v>
      </c>
      <c r="C65" s="157" t="s">
        <v>119</v>
      </c>
      <c r="D65" s="158">
        <f>D68+D67+D66</f>
        <v>11815192.939999999</v>
      </c>
      <c r="E65" s="159">
        <v>4382775.49</v>
      </c>
      <c r="F65" s="159">
        <v>7466452.4500000002</v>
      </c>
      <c r="G65" s="12"/>
    </row>
    <row r="66" spans="1:7" ht="45.75">
      <c r="A66" s="155" t="s">
        <v>120</v>
      </c>
      <c r="B66" s="156" t="s">
        <v>31</v>
      </c>
      <c r="C66" s="157" t="s">
        <v>121</v>
      </c>
      <c r="D66" s="158">
        <v>11151900</v>
      </c>
      <c r="E66" s="159">
        <v>3685447.55</v>
      </c>
      <c r="F66" s="159">
        <v>7466452.4500000002</v>
      </c>
      <c r="G66" s="12"/>
    </row>
    <row r="67" spans="1:7" ht="34.5">
      <c r="A67" s="155" t="s">
        <v>122</v>
      </c>
      <c r="B67" s="156" t="s">
        <v>31</v>
      </c>
      <c r="C67" s="157" t="s">
        <v>123</v>
      </c>
      <c r="D67" s="158">
        <v>663192.93999999994</v>
      </c>
      <c r="E67" s="159">
        <v>663192.93999999994</v>
      </c>
      <c r="F67" s="159">
        <v>0</v>
      </c>
      <c r="G67" s="12"/>
    </row>
    <row r="68" spans="1:7" ht="57">
      <c r="A68" s="155" t="s">
        <v>124</v>
      </c>
      <c r="B68" s="156" t="s">
        <v>31</v>
      </c>
      <c r="C68" s="157" t="s">
        <v>125</v>
      </c>
      <c r="D68" s="158">
        <v>100</v>
      </c>
      <c r="E68" s="159">
        <v>34135</v>
      </c>
      <c r="F68" s="159">
        <v>0</v>
      </c>
      <c r="G68" s="12"/>
    </row>
    <row r="69" spans="1:7">
      <c r="A69" s="150" t="s">
        <v>126</v>
      </c>
      <c r="B69" s="151" t="s">
        <v>31</v>
      </c>
      <c r="C69" s="152" t="s">
        <v>127</v>
      </c>
      <c r="D69" s="153">
        <f>D70</f>
        <v>1273000</v>
      </c>
      <c r="E69" s="154">
        <v>143336.93</v>
      </c>
      <c r="F69" s="154">
        <v>1129663.07</v>
      </c>
      <c r="G69" s="12"/>
    </row>
    <row r="70" spans="1:7" ht="23.25">
      <c r="A70" s="155" t="s">
        <v>128</v>
      </c>
      <c r="B70" s="156" t="s">
        <v>31</v>
      </c>
      <c r="C70" s="157" t="s">
        <v>129</v>
      </c>
      <c r="D70" s="158">
        <f>D72+D71</f>
        <v>1273000</v>
      </c>
      <c r="E70" s="159">
        <v>143336.93</v>
      </c>
      <c r="F70" s="159">
        <v>1129663.07</v>
      </c>
      <c r="G70" s="12"/>
    </row>
    <row r="71" spans="1:7" ht="45.75">
      <c r="A71" s="155" t="s">
        <v>130</v>
      </c>
      <c r="B71" s="156" t="s">
        <v>31</v>
      </c>
      <c r="C71" s="157" t="s">
        <v>131</v>
      </c>
      <c r="D71" s="158">
        <v>1223000</v>
      </c>
      <c r="E71" s="159">
        <v>139667.16</v>
      </c>
      <c r="F71" s="159">
        <v>1083332.8400000001</v>
      </c>
      <c r="G71" s="12"/>
    </row>
    <row r="72" spans="1:7" ht="34.5">
      <c r="A72" s="155" t="s">
        <v>132</v>
      </c>
      <c r="B72" s="156" t="s">
        <v>31</v>
      </c>
      <c r="C72" s="157" t="s">
        <v>133</v>
      </c>
      <c r="D72" s="158">
        <v>50000</v>
      </c>
      <c r="E72" s="159">
        <v>3669.77</v>
      </c>
      <c r="F72" s="159">
        <v>46330.23</v>
      </c>
      <c r="G72" s="12"/>
    </row>
    <row r="73" spans="1:7">
      <c r="A73" s="150" t="s">
        <v>134</v>
      </c>
      <c r="B73" s="151" t="s">
        <v>31</v>
      </c>
      <c r="C73" s="152" t="s">
        <v>135</v>
      </c>
      <c r="D73" s="153">
        <f>D74</f>
        <v>4000</v>
      </c>
      <c r="E73" s="154">
        <v>1500</v>
      </c>
      <c r="F73" s="154">
        <v>2500</v>
      </c>
      <c r="G73" s="12"/>
    </row>
    <row r="74" spans="1:7" ht="34.5">
      <c r="A74" s="155" t="s">
        <v>136</v>
      </c>
      <c r="B74" s="156" t="s">
        <v>31</v>
      </c>
      <c r="C74" s="157" t="s">
        <v>137</v>
      </c>
      <c r="D74" s="158">
        <f>D75</f>
        <v>4000</v>
      </c>
      <c r="E74" s="159">
        <v>1500</v>
      </c>
      <c r="F74" s="159">
        <v>2500</v>
      </c>
      <c r="G74" s="12"/>
    </row>
    <row r="75" spans="1:7" ht="57">
      <c r="A75" s="155" t="s">
        <v>138</v>
      </c>
      <c r="B75" s="156" t="s">
        <v>31</v>
      </c>
      <c r="C75" s="157" t="s">
        <v>139</v>
      </c>
      <c r="D75" s="158">
        <v>4000</v>
      </c>
      <c r="E75" s="159">
        <v>1500</v>
      </c>
      <c r="F75" s="159">
        <v>2500</v>
      </c>
      <c r="G75" s="12"/>
    </row>
    <row r="76" spans="1:7" ht="34.5">
      <c r="A76" s="150" t="s">
        <v>140</v>
      </c>
      <c r="B76" s="151" t="s">
        <v>31</v>
      </c>
      <c r="C76" s="152" t="s">
        <v>141</v>
      </c>
      <c r="D76" s="153">
        <f>D77+D82</f>
        <v>20780502.740000002</v>
      </c>
      <c r="E76" s="154">
        <v>2730561.47</v>
      </c>
      <c r="F76" s="154">
        <v>18049941.27</v>
      </c>
      <c r="G76" s="12"/>
    </row>
    <row r="77" spans="1:7" ht="68.25">
      <c r="A77" s="155" t="s">
        <v>142</v>
      </c>
      <c r="B77" s="156" t="s">
        <v>31</v>
      </c>
      <c r="C77" s="157" t="s">
        <v>143</v>
      </c>
      <c r="D77" s="158">
        <f>D80+D78</f>
        <v>20638502.740000002</v>
      </c>
      <c r="E77" s="159">
        <v>2702481.58</v>
      </c>
      <c r="F77" s="159">
        <v>17936021.16</v>
      </c>
      <c r="G77" s="12"/>
    </row>
    <row r="78" spans="1:7" ht="57">
      <c r="A78" s="155" t="s">
        <v>144</v>
      </c>
      <c r="B78" s="156" t="s">
        <v>31</v>
      </c>
      <c r="C78" s="157" t="s">
        <v>145</v>
      </c>
      <c r="D78" s="158">
        <f>D79</f>
        <v>1004854.42</v>
      </c>
      <c r="E78" s="159">
        <v>79279.69</v>
      </c>
      <c r="F78" s="159">
        <v>925574.73</v>
      </c>
      <c r="G78" s="12"/>
    </row>
    <row r="79" spans="1:7" ht="68.25">
      <c r="A79" s="155" t="s">
        <v>146</v>
      </c>
      <c r="B79" s="156" t="s">
        <v>31</v>
      </c>
      <c r="C79" s="157" t="s">
        <v>147</v>
      </c>
      <c r="D79" s="158">
        <v>1004854.42</v>
      </c>
      <c r="E79" s="159">
        <v>79279.69</v>
      </c>
      <c r="F79" s="159">
        <v>925574.73</v>
      </c>
      <c r="G79" s="12"/>
    </row>
    <row r="80" spans="1:7" ht="68.25">
      <c r="A80" s="155" t="s">
        <v>148</v>
      </c>
      <c r="B80" s="156" t="s">
        <v>31</v>
      </c>
      <c r="C80" s="157" t="s">
        <v>149</v>
      </c>
      <c r="D80" s="158">
        <f>D81</f>
        <v>19633648.32</v>
      </c>
      <c r="E80" s="159">
        <v>2623201.89</v>
      </c>
      <c r="F80" s="159">
        <v>17010446.43</v>
      </c>
      <c r="G80" s="12"/>
    </row>
    <row r="81" spans="1:7" ht="57">
      <c r="A81" s="155" t="s">
        <v>150</v>
      </c>
      <c r="B81" s="156" t="s">
        <v>31</v>
      </c>
      <c r="C81" s="157" t="s">
        <v>151</v>
      </c>
      <c r="D81" s="158">
        <v>19633648.32</v>
      </c>
      <c r="E81" s="159">
        <v>2623201.89</v>
      </c>
      <c r="F81" s="159">
        <v>17010446.43</v>
      </c>
      <c r="G81" s="12"/>
    </row>
    <row r="82" spans="1:7" ht="68.25">
      <c r="A82" s="155" t="s">
        <v>152</v>
      </c>
      <c r="B82" s="156" t="s">
        <v>31</v>
      </c>
      <c r="C82" s="157" t="s">
        <v>153</v>
      </c>
      <c r="D82" s="158">
        <f>D83</f>
        <v>142000</v>
      </c>
      <c r="E82" s="159">
        <v>28079.89</v>
      </c>
      <c r="F82" s="159">
        <v>113920.11</v>
      </c>
      <c r="G82" s="12"/>
    </row>
    <row r="83" spans="1:7" ht="68.25">
      <c r="A83" s="155" t="s">
        <v>154</v>
      </c>
      <c r="B83" s="156" t="s">
        <v>31</v>
      </c>
      <c r="C83" s="157" t="s">
        <v>155</v>
      </c>
      <c r="D83" s="158">
        <f>D84</f>
        <v>142000</v>
      </c>
      <c r="E83" s="159">
        <v>28079.89</v>
      </c>
      <c r="F83" s="159">
        <v>113920.11</v>
      </c>
      <c r="G83" s="12"/>
    </row>
    <row r="84" spans="1:7" ht="68.25">
      <c r="A84" s="155" t="s">
        <v>156</v>
      </c>
      <c r="B84" s="156" t="s">
        <v>31</v>
      </c>
      <c r="C84" s="157" t="s">
        <v>157</v>
      </c>
      <c r="D84" s="158">
        <v>142000</v>
      </c>
      <c r="E84" s="159">
        <v>28079.89</v>
      </c>
      <c r="F84" s="159">
        <v>113920.11</v>
      </c>
      <c r="G84" s="12"/>
    </row>
    <row r="85" spans="1:7" ht="23.25">
      <c r="A85" s="150" t="s">
        <v>158</v>
      </c>
      <c r="B85" s="151" t="s">
        <v>31</v>
      </c>
      <c r="C85" s="152" t="s">
        <v>159</v>
      </c>
      <c r="D85" s="153">
        <f>D86</f>
        <v>34386.74</v>
      </c>
      <c r="E85" s="154">
        <v>36440.050000000003</v>
      </c>
      <c r="F85" s="154">
        <v>0</v>
      </c>
      <c r="G85" s="12"/>
    </row>
    <row r="86" spans="1:7" ht="23.25">
      <c r="A86" s="155" t="s">
        <v>160</v>
      </c>
      <c r="B86" s="156" t="s">
        <v>31</v>
      </c>
      <c r="C86" s="157" t="s">
        <v>161</v>
      </c>
      <c r="D86" s="158">
        <f>D87</f>
        <v>34386.74</v>
      </c>
      <c r="E86" s="159">
        <v>36440.050000000003</v>
      </c>
      <c r="F86" s="159">
        <v>0</v>
      </c>
      <c r="G86" s="12"/>
    </row>
    <row r="87" spans="1:7" ht="23.25">
      <c r="A87" s="155" t="s">
        <v>162</v>
      </c>
      <c r="B87" s="156" t="s">
        <v>31</v>
      </c>
      <c r="C87" s="157" t="s">
        <v>163</v>
      </c>
      <c r="D87" s="158">
        <f>D88</f>
        <v>34386.74</v>
      </c>
      <c r="E87" s="159">
        <v>36440.050000000003</v>
      </c>
      <c r="F87" s="159">
        <v>0</v>
      </c>
      <c r="G87" s="12"/>
    </row>
    <row r="88" spans="1:7" ht="34.5">
      <c r="A88" s="155" t="s">
        <v>164</v>
      </c>
      <c r="B88" s="156" t="s">
        <v>31</v>
      </c>
      <c r="C88" s="157" t="s">
        <v>165</v>
      </c>
      <c r="D88" s="158">
        <v>34386.74</v>
      </c>
      <c r="E88" s="159">
        <v>36440.050000000003</v>
      </c>
      <c r="F88" s="159">
        <v>0</v>
      </c>
      <c r="G88" s="12"/>
    </row>
    <row r="89" spans="1:7">
      <c r="A89" s="155" t="s">
        <v>166</v>
      </c>
      <c r="B89" s="156" t="s">
        <v>31</v>
      </c>
      <c r="C89" s="157" t="s">
        <v>167</v>
      </c>
      <c r="D89" s="158">
        <f>D90</f>
        <v>0</v>
      </c>
      <c r="E89" s="159">
        <v>14835</v>
      </c>
      <c r="F89" s="159">
        <v>0</v>
      </c>
      <c r="G89" s="12"/>
    </row>
    <row r="90" spans="1:7">
      <c r="A90" s="155" t="s">
        <v>168</v>
      </c>
      <c r="B90" s="156" t="s">
        <v>31</v>
      </c>
      <c r="C90" s="157" t="s">
        <v>169</v>
      </c>
      <c r="D90" s="158">
        <f>D91</f>
        <v>0</v>
      </c>
      <c r="E90" s="159">
        <v>14835</v>
      </c>
      <c r="F90" s="159">
        <v>0</v>
      </c>
      <c r="G90" s="12"/>
    </row>
    <row r="91" spans="1:7" ht="23.25">
      <c r="A91" s="155" t="s">
        <v>170</v>
      </c>
      <c r="B91" s="156" t="s">
        <v>31</v>
      </c>
      <c r="C91" s="157" t="s">
        <v>171</v>
      </c>
      <c r="D91" s="158">
        <v>0</v>
      </c>
      <c r="E91" s="159">
        <v>14835</v>
      </c>
      <c r="F91" s="159">
        <v>0</v>
      </c>
      <c r="G91" s="12"/>
    </row>
    <row r="92" spans="1:7">
      <c r="A92" s="160" t="s">
        <v>172</v>
      </c>
      <c r="B92" s="161" t="s">
        <v>31</v>
      </c>
      <c r="C92" s="162" t="s">
        <v>173</v>
      </c>
      <c r="D92" s="153">
        <f>D112+D109+D98+D93</f>
        <v>10907600</v>
      </c>
      <c r="E92" s="153">
        <v>879532.26</v>
      </c>
      <c r="F92" s="153">
        <v>10028067.74</v>
      </c>
      <c r="G92" s="12"/>
    </row>
    <row r="93" spans="1:7" ht="23.25">
      <c r="A93" s="155" t="s">
        <v>174</v>
      </c>
      <c r="B93" s="156" t="s">
        <v>31</v>
      </c>
      <c r="C93" s="157" t="s">
        <v>175</v>
      </c>
      <c r="D93" s="158">
        <f>D94</f>
        <v>1981000</v>
      </c>
      <c r="E93" s="159">
        <v>879532.26</v>
      </c>
      <c r="F93" s="159">
        <v>10028067.74</v>
      </c>
      <c r="G93" s="12"/>
    </row>
    <row r="94" spans="1:7" ht="23.25">
      <c r="A94" s="155" t="s">
        <v>176</v>
      </c>
      <c r="B94" s="156" t="s">
        <v>31</v>
      </c>
      <c r="C94" s="157" t="s">
        <v>177</v>
      </c>
      <c r="D94" s="158">
        <f>D95</f>
        <v>1981000</v>
      </c>
      <c r="E94" s="159">
        <v>0</v>
      </c>
      <c r="F94" s="159">
        <v>1981000</v>
      </c>
      <c r="G94" s="12"/>
    </row>
    <row r="95" spans="1:7" ht="23.25">
      <c r="A95" s="155" t="s">
        <v>178</v>
      </c>
      <c r="B95" s="156" t="s">
        <v>31</v>
      </c>
      <c r="C95" s="157" t="s">
        <v>179</v>
      </c>
      <c r="D95" s="158">
        <f>D96</f>
        <v>1981000</v>
      </c>
      <c r="E95" s="159">
        <v>0</v>
      </c>
      <c r="F95" s="159">
        <v>1981000</v>
      </c>
      <c r="G95" s="12"/>
    </row>
    <row r="96" spans="1:7" ht="23.25">
      <c r="A96" s="155" t="s">
        <v>180</v>
      </c>
      <c r="B96" s="156" t="s">
        <v>31</v>
      </c>
      <c r="C96" s="157" t="s">
        <v>181</v>
      </c>
      <c r="D96" s="158">
        <v>1981000</v>
      </c>
      <c r="E96" s="159">
        <v>0</v>
      </c>
      <c r="F96" s="159">
        <v>1981000</v>
      </c>
      <c r="G96" s="12"/>
    </row>
    <row r="97" spans="1:7" ht="23.25">
      <c r="A97" s="155" t="s">
        <v>180</v>
      </c>
      <c r="B97" s="156" t="s">
        <v>31</v>
      </c>
      <c r="C97" s="157" t="s">
        <v>182</v>
      </c>
      <c r="D97" s="158">
        <f>D96</f>
        <v>1981000</v>
      </c>
      <c r="E97" s="159">
        <v>0</v>
      </c>
      <c r="F97" s="159">
        <v>1981000</v>
      </c>
      <c r="G97" s="12"/>
    </row>
    <row r="98" spans="1:7" ht="23.25">
      <c r="A98" s="155" t="s">
        <v>183</v>
      </c>
      <c r="B98" s="156" t="s">
        <v>31</v>
      </c>
      <c r="C98" s="157" t="s">
        <v>184</v>
      </c>
      <c r="D98" s="158">
        <f>D105+D103+D101+D99</f>
        <v>8146000</v>
      </c>
      <c r="E98" s="159">
        <v>702438.11</v>
      </c>
      <c r="F98" s="159">
        <v>7443561.8899999997</v>
      </c>
      <c r="G98" s="12"/>
    </row>
    <row r="99" spans="1:7" ht="23.25">
      <c r="A99" s="155" t="s">
        <v>185</v>
      </c>
      <c r="B99" s="156" t="s">
        <v>31</v>
      </c>
      <c r="C99" s="157" t="s">
        <v>186</v>
      </c>
      <c r="D99" s="158">
        <f>D100</f>
        <v>1929300</v>
      </c>
      <c r="E99" s="159">
        <v>0</v>
      </c>
      <c r="F99" s="159">
        <v>1929300</v>
      </c>
      <c r="G99" s="12"/>
    </row>
    <row r="100" spans="1:7" ht="34.5">
      <c r="A100" s="155" t="s">
        <v>187</v>
      </c>
      <c r="B100" s="156" t="s">
        <v>31</v>
      </c>
      <c r="C100" s="157" t="s">
        <v>188</v>
      </c>
      <c r="D100" s="158">
        <v>1929300</v>
      </c>
      <c r="E100" s="159">
        <v>0</v>
      </c>
      <c r="F100" s="159">
        <v>1929300</v>
      </c>
      <c r="G100" s="12"/>
    </row>
    <row r="101" spans="1:7">
      <c r="A101" s="155" t="s">
        <v>189</v>
      </c>
      <c r="B101" s="156" t="s">
        <v>31</v>
      </c>
      <c r="C101" s="157" t="s">
        <v>190</v>
      </c>
      <c r="D101" s="158">
        <f>D102</f>
        <v>62500</v>
      </c>
      <c r="E101" s="159">
        <v>0</v>
      </c>
      <c r="F101" s="159">
        <v>62500</v>
      </c>
      <c r="G101" s="12"/>
    </row>
    <row r="102" spans="1:7" ht="57">
      <c r="A102" s="155" t="s">
        <v>354</v>
      </c>
      <c r="B102" s="156" t="s">
        <v>31</v>
      </c>
      <c r="C102" s="157" t="s">
        <v>191</v>
      </c>
      <c r="D102" s="158">
        <v>62500</v>
      </c>
      <c r="E102" s="159">
        <v>0</v>
      </c>
      <c r="F102" s="159">
        <v>62500</v>
      </c>
      <c r="G102" s="12"/>
    </row>
    <row r="103" spans="1:7" ht="23.25">
      <c r="A103" s="155" t="s">
        <v>192</v>
      </c>
      <c r="B103" s="156" t="s">
        <v>31</v>
      </c>
      <c r="C103" s="157" t="s">
        <v>193</v>
      </c>
      <c r="D103" s="158">
        <f>D104</f>
        <v>730200</v>
      </c>
      <c r="E103" s="159">
        <v>702438.11</v>
      </c>
      <c r="F103" s="159">
        <v>27761.89</v>
      </c>
      <c r="G103" s="12"/>
    </row>
    <row r="104" spans="1:7" ht="23.25">
      <c r="A104" s="155" t="s">
        <v>194</v>
      </c>
      <c r="B104" s="156" t="s">
        <v>31</v>
      </c>
      <c r="C104" s="157" t="s">
        <v>195</v>
      </c>
      <c r="D104" s="158">
        <v>730200</v>
      </c>
      <c r="E104" s="159">
        <v>702438.11</v>
      </c>
      <c r="F104" s="159">
        <v>27761.89</v>
      </c>
      <c r="G104" s="12"/>
    </row>
    <row r="105" spans="1:7">
      <c r="A105" s="155" t="s">
        <v>196</v>
      </c>
      <c r="B105" s="156" t="s">
        <v>31</v>
      </c>
      <c r="C105" s="157" t="s">
        <v>197</v>
      </c>
      <c r="D105" s="158">
        <f>D108+D106</f>
        <v>5424000</v>
      </c>
      <c r="E105" s="159">
        <v>0</v>
      </c>
      <c r="F105" s="159">
        <v>5424000</v>
      </c>
      <c r="G105" s="12"/>
    </row>
    <row r="106" spans="1:7">
      <c r="A106" s="155" t="s">
        <v>198</v>
      </c>
      <c r="B106" s="156" t="s">
        <v>31</v>
      </c>
      <c r="C106" s="157" t="s">
        <v>199</v>
      </c>
      <c r="D106" s="158">
        <f>D107</f>
        <v>1300000</v>
      </c>
      <c r="E106" s="159">
        <v>0</v>
      </c>
      <c r="F106" s="159">
        <v>1300000</v>
      </c>
      <c r="G106" s="12"/>
    </row>
    <row r="107" spans="1:7" ht="45.75">
      <c r="A107" s="155" t="s">
        <v>200</v>
      </c>
      <c r="B107" s="156" t="s">
        <v>31</v>
      </c>
      <c r="C107" s="157" t="s">
        <v>201</v>
      </c>
      <c r="D107" s="158">
        <v>1300000</v>
      </c>
      <c r="E107" s="159">
        <v>0</v>
      </c>
      <c r="F107" s="159">
        <v>1300000</v>
      </c>
      <c r="G107" s="12"/>
    </row>
    <row r="108" spans="1:7" ht="37.5" customHeight="1">
      <c r="A108" s="163" t="s">
        <v>353</v>
      </c>
      <c r="B108" s="156" t="s">
        <v>31</v>
      </c>
      <c r="C108" s="157" t="s">
        <v>202</v>
      </c>
      <c r="D108" s="158">
        <v>4124000</v>
      </c>
      <c r="E108" s="159">
        <v>0</v>
      </c>
      <c r="F108" s="159">
        <v>4124000</v>
      </c>
      <c r="G108" s="12"/>
    </row>
    <row r="109" spans="1:7" ht="23.25">
      <c r="A109" s="150" t="s">
        <v>203</v>
      </c>
      <c r="B109" s="151" t="s">
        <v>31</v>
      </c>
      <c r="C109" s="152" t="s">
        <v>204</v>
      </c>
      <c r="D109" s="153">
        <f>D110</f>
        <v>239600</v>
      </c>
      <c r="E109" s="154">
        <v>41794.15</v>
      </c>
      <c r="F109" s="154">
        <v>197805.85</v>
      </c>
      <c r="G109" s="12"/>
    </row>
    <row r="110" spans="1:7" ht="34.5">
      <c r="A110" s="155" t="s">
        <v>205</v>
      </c>
      <c r="B110" s="156" t="s">
        <v>31</v>
      </c>
      <c r="C110" s="157" t="s">
        <v>206</v>
      </c>
      <c r="D110" s="158">
        <f>D111</f>
        <v>239600</v>
      </c>
      <c r="E110" s="159">
        <v>41794.15</v>
      </c>
      <c r="F110" s="159">
        <v>197805.85</v>
      </c>
      <c r="G110" s="12"/>
    </row>
    <row r="111" spans="1:7" ht="45.75">
      <c r="A111" s="155" t="s">
        <v>207</v>
      </c>
      <c r="B111" s="156" t="s">
        <v>31</v>
      </c>
      <c r="C111" s="157" t="s">
        <v>208</v>
      </c>
      <c r="D111" s="158">
        <v>239600</v>
      </c>
      <c r="E111" s="159">
        <v>41794.15</v>
      </c>
      <c r="F111" s="159">
        <v>197805.85</v>
      </c>
      <c r="G111" s="12"/>
    </row>
    <row r="112" spans="1:7">
      <c r="A112" s="150" t="s">
        <v>209</v>
      </c>
      <c r="B112" s="151" t="s">
        <v>31</v>
      </c>
      <c r="C112" s="152" t="s">
        <v>210</v>
      </c>
      <c r="D112" s="153">
        <f>D113</f>
        <v>541000</v>
      </c>
      <c r="E112" s="154">
        <v>135300</v>
      </c>
      <c r="F112" s="154">
        <v>405700</v>
      </c>
      <c r="G112" s="12"/>
    </row>
    <row r="113" spans="1:7" ht="23.25">
      <c r="A113" s="155" t="s">
        <v>211</v>
      </c>
      <c r="B113" s="156" t="s">
        <v>31</v>
      </c>
      <c r="C113" s="157" t="s">
        <v>212</v>
      </c>
      <c r="D113" s="158">
        <f>D114</f>
        <v>541000</v>
      </c>
      <c r="E113" s="159">
        <v>135300</v>
      </c>
      <c r="F113" s="159">
        <v>405700</v>
      </c>
      <c r="G113" s="12"/>
    </row>
    <row r="114" spans="1:7" ht="23.25">
      <c r="A114" s="155" t="s">
        <v>213</v>
      </c>
      <c r="B114" s="156" t="s">
        <v>31</v>
      </c>
      <c r="C114" s="157" t="s">
        <v>214</v>
      </c>
      <c r="D114" s="158">
        <v>541000</v>
      </c>
      <c r="E114" s="159">
        <v>135300</v>
      </c>
      <c r="F114" s="159">
        <v>405700</v>
      </c>
      <c r="G114" s="12"/>
    </row>
    <row r="115" spans="1:7" ht="15" customHeight="1">
      <c r="A115" s="66"/>
      <c r="B115" s="66"/>
      <c r="C115" s="66"/>
      <c r="D115" s="66"/>
      <c r="E115" s="66"/>
      <c r="F115" s="66"/>
      <c r="G115" s="8"/>
    </row>
  </sheetData>
  <mergeCells count="10">
    <mergeCell ref="A6:E6"/>
    <mergeCell ref="B11:D11"/>
    <mergeCell ref="B12:D12"/>
    <mergeCell ref="A15:F15"/>
    <mergeCell ref="A16:A18"/>
    <mergeCell ref="B16:B18"/>
    <mergeCell ref="C16:C18"/>
    <mergeCell ref="D16:D18"/>
    <mergeCell ref="E16:E18"/>
    <mergeCell ref="F16:F18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1"/>
  <sheetViews>
    <sheetView topLeftCell="A307" zoomScaleSheetLayoutView="100" workbookViewId="0">
      <selection activeCell="F379" sqref="F379"/>
    </sheetView>
  </sheetViews>
  <sheetFormatPr defaultRowHeight="15"/>
  <cols>
    <col min="1" max="1" width="50.7109375" style="84" customWidth="1"/>
    <col min="2" max="2" width="13.28515625" style="84" customWidth="1"/>
    <col min="3" max="3" width="26.85546875" style="84" customWidth="1"/>
    <col min="4" max="6" width="19.85546875" style="84" customWidth="1"/>
    <col min="7" max="7" width="9.140625" style="1" hidden="1"/>
    <col min="8" max="16384" width="9.140625" style="1"/>
  </cols>
  <sheetData>
    <row r="1" spans="1:7" ht="14.1" customHeight="1">
      <c r="A1" s="215" t="s">
        <v>215</v>
      </c>
      <c r="B1" s="216"/>
      <c r="C1" s="216"/>
      <c r="D1" s="216"/>
      <c r="E1" s="216"/>
      <c r="F1" s="88" t="s">
        <v>216</v>
      </c>
      <c r="G1" s="3"/>
    </row>
    <row r="2" spans="1:7" ht="14.1" customHeight="1">
      <c r="A2" s="112"/>
      <c r="B2" s="112"/>
      <c r="C2" s="112"/>
      <c r="D2" s="112"/>
      <c r="E2" s="112"/>
      <c r="F2" s="112"/>
      <c r="G2" s="3"/>
    </row>
    <row r="3" spans="1:7" ht="12" customHeight="1">
      <c r="A3" s="213" t="s">
        <v>21</v>
      </c>
      <c r="B3" s="213" t="s">
        <v>22</v>
      </c>
      <c r="C3" s="213" t="s">
        <v>217</v>
      </c>
      <c r="D3" s="217" t="s">
        <v>24</v>
      </c>
      <c r="E3" s="217" t="s">
        <v>25</v>
      </c>
      <c r="F3" s="213" t="s">
        <v>26</v>
      </c>
      <c r="G3" s="17"/>
    </row>
    <row r="4" spans="1:7" ht="12" customHeight="1">
      <c r="A4" s="214"/>
      <c r="B4" s="214"/>
      <c r="C4" s="214"/>
      <c r="D4" s="218"/>
      <c r="E4" s="218"/>
      <c r="F4" s="214"/>
      <c r="G4" s="17"/>
    </row>
    <row r="5" spans="1:7" ht="11.1" customHeight="1">
      <c r="A5" s="214"/>
      <c r="B5" s="214"/>
      <c r="C5" s="214"/>
      <c r="D5" s="218"/>
      <c r="E5" s="218"/>
      <c r="F5" s="214"/>
      <c r="G5" s="17"/>
    </row>
    <row r="6" spans="1:7" ht="12" customHeight="1" thickBot="1">
      <c r="A6" s="78">
        <v>1</v>
      </c>
      <c r="B6" s="89">
        <v>2</v>
      </c>
      <c r="C6" s="90">
        <v>3</v>
      </c>
      <c r="D6" s="91" t="s">
        <v>27</v>
      </c>
      <c r="E6" s="91" t="s">
        <v>28</v>
      </c>
      <c r="F6" s="91" t="s">
        <v>29</v>
      </c>
      <c r="G6" s="20"/>
    </row>
    <row r="7" spans="1:7" ht="16.5" customHeight="1">
      <c r="A7" s="86" t="s">
        <v>218</v>
      </c>
      <c r="B7" s="92">
        <v>200</v>
      </c>
      <c r="C7" s="93" t="s">
        <v>32</v>
      </c>
      <c r="D7" s="164">
        <f>D368+D356+D344+D314+D307+D202+D115+D91+D79+D9</f>
        <v>126497003.94</v>
      </c>
      <c r="E7" s="164">
        <f t="shared" ref="E7:F7" si="0">E368+E356+E344+E314+E307+E202+E115+E91+E79+E9</f>
        <v>17691659.460000001</v>
      </c>
      <c r="F7" s="183">
        <f t="shared" si="0"/>
        <v>108774364.32000001</v>
      </c>
      <c r="G7" s="85"/>
    </row>
    <row r="8" spans="1:7" ht="12" customHeight="1">
      <c r="A8" s="87" t="s">
        <v>33</v>
      </c>
      <c r="B8" s="94"/>
      <c r="C8" s="95"/>
      <c r="D8" s="96"/>
      <c r="E8" s="96"/>
      <c r="F8" s="97"/>
      <c r="G8" s="85"/>
    </row>
    <row r="9" spans="1:7" ht="13.5" customHeight="1">
      <c r="A9" s="113" t="s">
        <v>781</v>
      </c>
      <c r="B9" s="102" t="s">
        <v>220</v>
      </c>
      <c r="C9" s="114" t="s">
        <v>789</v>
      </c>
      <c r="D9" s="115">
        <f>D51+D46+D42+D25+D10</f>
        <v>46050954.890000001</v>
      </c>
      <c r="E9" s="115">
        <f t="shared" ref="E9:F9" si="1">E51+E46+E42+E25+E10</f>
        <v>6915257.1900000013</v>
      </c>
      <c r="F9" s="184">
        <f t="shared" si="1"/>
        <v>39135697.700000003</v>
      </c>
      <c r="G9" s="85"/>
    </row>
    <row r="10" spans="1:7" ht="34.5" customHeight="1">
      <c r="A10" s="116" t="s">
        <v>782</v>
      </c>
      <c r="B10" s="102" t="s">
        <v>220</v>
      </c>
      <c r="C10" s="98" t="s">
        <v>788</v>
      </c>
      <c r="D10" s="99">
        <f>D11</f>
        <v>786552.89</v>
      </c>
      <c r="E10" s="99">
        <f t="shared" ref="E10:F10" si="2">E11</f>
        <v>147822.9</v>
      </c>
      <c r="F10" s="185">
        <f t="shared" si="2"/>
        <v>638729.99</v>
      </c>
      <c r="G10" s="85"/>
    </row>
    <row r="11" spans="1:7" ht="14.25" customHeight="1">
      <c r="A11" s="116" t="s">
        <v>783</v>
      </c>
      <c r="B11" s="102" t="s">
        <v>220</v>
      </c>
      <c r="C11" s="98" t="s">
        <v>787</v>
      </c>
      <c r="D11" s="99">
        <f>D18+D13</f>
        <v>786552.89</v>
      </c>
      <c r="E11" s="99">
        <f t="shared" ref="E11:F11" si="3">E18+E13</f>
        <v>147822.9</v>
      </c>
      <c r="F11" s="185">
        <f t="shared" si="3"/>
        <v>638729.99</v>
      </c>
      <c r="G11" s="85"/>
    </row>
    <row r="12" spans="1:7" ht="13.5" customHeight="1">
      <c r="A12" s="116" t="s">
        <v>747</v>
      </c>
      <c r="B12" s="102" t="s">
        <v>220</v>
      </c>
      <c r="C12" s="98" t="s">
        <v>786</v>
      </c>
      <c r="D12" s="99">
        <f>D13</f>
        <v>775602.89</v>
      </c>
      <c r="E12" s="99">
        <f t="shared" ref="E12:F12" si="4">E13</f>
        <v>147822.9</v>
      </c>
      <c r="F12" s="185">
        <f t="shared" si="4"/>
        <v>627779.99</v>
      </c>
      <c r="G12" s="85"/>
    </row>
    <row r="13" spans="1:7" ht="50.25" customHeight="1">
      <c r="A13" s="106" t="s">
        <v>770</v>
      </c>
      <c r="B13" s="102" t="s">
        <v>220</v>
      </c>
      <c r="C13" s="98" t="s">
        <v>785</v>
      </c>
      <c r="D13" s="99">
        <f>D16+D14</f>
        <v>775602.89</v>
      </c>
      <c r="E13" s="99">
        <f t="shared" ref="E13:F13" si="5">E16+E14</f>
        <v>147822.9</v>
      </c>
      <c r="F13" s="185">
        <f t="shared" si="5"/>
        <v>627779.99</v>
      </c>
      <c r="G13" s="85"/>
    </row>
    <row r="14" spans="1:7" ht="15" customHeight="1">
      <c r="A14" s="165" t="s">
        <v>748</v>
      </c>
      <c r="B14" s="186">
        <v>200</v>
      </c>
      <c r="C14" s="100" t="s">
        <v>784</v>
      </c>
      <c r="D14" s="101">
        <f>D15</f>
        <v>596397</v>
      </c>
      <c r="E14" s="101">
        <f t="shared" ref="E14:F14" si="6">E15</f>
        <v>118332</v>
      </c>
      <c r="F14" s="187">
        <f t="shared" si="6"/>
        <v>478065</v>
      </c>
      <c r="G14" s="85"/>
    </row>
    <row r="15" spans="1:7">
      <c r="A15" s="166" t="s">
        <v>219</v>
      </c>
      <c r="B15" s="102" t="s">
        <v>220</v>
      </c>
      <c r="C15" s="103" t="s">
        <v>221</v>
      </c>
      <c r="D15" s="104">
        <v>596397</v>
      </c>
      <c r="E15" s="104">
        <v>118332</v>
      </c>
      <c r="F15" s="105">
        <v>478065</v>
      </c>
      <c r="G15" s="179"/>
    </row>
    <row r="16" spans="1:7" ht="23.25">
      <c r="A16" s="106" t="s">
        <v>722</v>
      </c>
      <c r="B16" s="102" t="s">
        <v>220</v>
      </c>
      <c r="C16" s="103" t="s">
        <v>784</v>
      </c>
      <c r="D16" s="104">
        <f>D17</f>
        <v>179205.89</v>
      </c>
      <c r="E16" s="104">
        <f t="shared" ref="E16:F16" si="7">E17</f>
        <v>29490.9</v>
      </c>
      <c r="F16" s="108">
        <f t="shared" si="7"/>
        <v>149714.99</v>
      </c>
      <c r="G16" s="179"/>
    </row>
    <row r="17" spans="1:7" ht="34.5">
      <c r="A17" s="166" t="s">
        <v>222</v>
      </c>
      <c r="B17" s="102" t="s">
        <v>220</v>
      </c>
      <c r="C17" s="103" t="s">
        <v>223</v>
      </c>
      <c r="D17" s="104">
        <v>179205.89</v>
      </c>
      <c r="E17" s="104">
        <v>29490.9</v>
      </c>
      <c r="F17" s="105">
        <v>149714.99</v>
      </c>
      <c r="G17" s="179"/>
    </row>
    <row r="18" spans="1:7">
      <c r="A18" s="117" t="s">
        <v>741</v>
      </c>
      <c r="B18" s="102" t="s">
        <v>220</v>
      </c>
      <c r="C18" s="103" t="s">
        <v>780</v>
      </c>
      <c r="D18" s="104">
        <f>D22+D19</f>
        <v>10950</v>
      </c>
      <c r="E18" s="104">
        <f t="shared" ref="E18:F18" si="8">E22+E19</f>
        <v>0</v>
      </c>
      <c r="F18" s="108">
        <f t="shared" si="8"/>
        <v>10950</v>
      </c>
      <c r="G18" s="179"/>
    </row>
    <row r="19" spans="1:7" ht="22.5">
      <c r="A19" s="116" t="s">
        <v>360</v>
      </c>
      <c r="B19" s="102" t="s">
        <v>220</v>
      </c>
      <c r="C19" s="103" t="s">
        <v>779</v>
      </c>
      <c r="D19" s="104">
        <f>D20</f>
        <v>9950</v>
      </c>
      <c r="E19" s="104">
        <f t="shared" ref="E19:F19" si="9">E20</f>
        <v>0</v>
      </c>
      <c r="F19" s="108">
        <f t="shared" si="9"/>
        <v>9950</v>
      </c>
      <c r="G19" s="179"/>
    </row>
    <row r="20" spans="1:7" ht="22.5">
      <c r="A20" s="116" t="s">
        <v>361</v>
      </c>
      <c r="B20" s="102" t="s">
        <v>220</v>
      </c>
      <c r="C20" s="103" t="s">
        <v>778</v>
      </c>
      <c r="D20" s="104">
        <f>D21</f>
        <v>9950</v>
      </c>
      <c r="E20" s="104">
        <f t="shared" ref="E20:F20" si="10">E21</f>
        <v>0</v>
      </c>
      <c r="F20" s="108">
        <f t="shared" si="10"/>
        <v>9950</v>
      </c>
      <c r="G20" s="179"/>
    </row>
    <row r="21" spans="1:7">
      <c r="A21" s="166" t="s">
        <v>224</v>
      </c>
      <c r="B21" s="102" t="s">
        <v>220</v>
      </c>
      <c r="C21" s="103" t="s">
        <v>225</v>
      </c>
      <c r="D21" s="104">
        <v>9950</v>
      </c>
      <c r="E21" s="104">
        <v>0</v>
      </c>
      <c r="F21" s="105">
        <v>9950</v>
      </c>
      <c r="G21" s="179"/>
    </row>
    <row r="22" spans="1:7">
      <c r="A22" s="116" t="s">
        <v>730</v>
      </c>
      <c r="B22" s="102" t="s">
        <v>220</v>
      </c>
      <c r="C22" s="103" t="s">
        <v>777</v>
      </c>
      <c r="D22" s="104">
        <f>D23</f>
        <v>1000</v>
      </c>
      <c r="E22" s="104">
        <f t="shared" ref="E22:F22" si="11">E23</f>
        <v>0</v>
      </c>
      <c r="F22" s="108">
        <f t="shared" si="11"/>
        <v>1000</v>
      </c>
      <c r="G22" s="179"/>
    </row>
    <row r="23" spans="1:7">
      <c r="A23" s="116" t="s">
        <v>731</v>
      </c>
      <c r="B23" s="102" t="s">
        <v>220</v>
      </c>
      <c r="C23" s="103" t="s">
        <v>776</v>
      </c>
      <c r="D23" s="104">
        <f>D24</f>
        <v>1000</v>
      </c>
      <c r="E23" s="104">
        <f t="shared" ref="E23:F23" si="12">E24</f>
        <v>0</v>
      </c>
      <c r="F23" s="108">
        <f t="shared" si="12"/>
        <v>1000</v>
      </c>
      <c r="G23" s="179"/>
    </row>
    <row r="24" spans="1:7">
      <c r="A24" s="166" t="s">
        <v>226</v>
      </c>
      <c r="B24" s="102" t="s">
        <v>220</v>
      </c>
      <c r="C24" s="103" t="s">
        <v>227</v>
      </c>
      <c r="D24" s="104">
        <v>1000</v>
      </c>
      <c r="E24" s="104">
        <v>0</v>
      </c>
      <c r="F24" s="105">
        <v>1000</v>
      </c>
      <c r="G24" s="179"/>
    </row>
    <row r="25" spans="1:7" ht="33.75">
      <c r="A25" s="167" t="s">
        <v>768</v>
      </c>
      <c r="B25" s="102" t="s">
        <v>220</v>
      </c>
      <c r="C25" s="103" t="s">
        <v>775</v>
      </c>
      <c r="D25" s="104">
        <f>D26</f>
        <v>11401945.08</v>
      </c>
      <c r="E25" s="104">
        <f t="shared" ref="E25:F25" si="13">E26</f>
        <v>1771456.4100000001</v>
      </c>
      <c r="F25" s="108">
        <f t="shared" si="13"/>
        <v>9630488.6699999999</v>
      </c>
      <c r="G25" s="179"/>
    </row>
    <row r="26" spans="1:7">
      <c r="A26" s="168" t="s">
        <v>769</v>
      </c>
      <c r="B26" s="102" t="s">
        <v>220</v>
      </c>
      <c r="C26" s="103" t="s">
        <v>774</v>
      </c>
      <c r="D26" s="104">
        <f>D33+D27</f>
        <v>11401945.08</v>
      </c>
      <c r="E26" s="104">
        <f t="shared" ref="E26:F26" si="14">E33+E27</f>
        <v>1771456.4100000001</v>
      </c>
      <c r="F26" s="108">
        <f t="shared" si="14"/>
        <v>9630488.6699999999</v>
      </c>
      <c r="G26" s="179"/>
    </row>
    <row r="27" spans="1:7">
      <c r="A27" s="168" t="s">
        <v>747</v>
      </c>
      <c r="B27" s="102" t="s">
        <v>220</v>
      </c>
      <c r="C27" s="103" t="s">
        <v>773</v>
      </c>
      <c r="D27" s="104">
        <f>D28</f>
        <v>9147748.4800000004</v>
      </c>
      <c r="E27" s="104">
        <f t="shared" ref="E27:F27" si="15">E28</f>
        <v>1404605.33</v>
      </c>
      <c r="F27" s="108">
        <f t="shared" si="15"/>
        <v>7743143.1499999994</v>
      </c>
      <c r="G27" s="179"/>
    </row>
    <row r="28" spans="1:7" ht="45.75">
      <c r="A28" s="106" t="s">
        <v>770</v>
      </c>
      <c r="B28" s="102" t="s">
        <v>220</v>
      </c>
      <c r="C28" s="103" t="s">
        <v>772</v>
      </c>
      <c r="D28" s="104">
        <f>D29</f>
        <v>9147748.4800000004</v>
      </c>
      <c r="E28" s="104">
        <f>E29</f>
        <v>1404605.33</v>
      </c>
      <c r="F28" s="108">
        <f>F29</f>
        <v>7743143.1499999994</v>
      </c>
      <c r="G28" s="179"/>
    </row>
    <row r="29" spans="1:7" ht="23.25">
      <c r="A29" s="106" t="s">
        <v>722</v>
      </c>
      <c r="B29" s="102" t="s">
        <v>220</v>
      </c>
      <c r="C29" s="103" t="s">
        <v>771</v>
      </c>
      <c r="D29" s="104">
        <f>D32+D31+D30</f>
        <v>9147748.4800000004</v>
      </c>
      <c r="E29" s="104">
        <f t="shared" ref="E29:F29" si="16">E32+E31+E30</f>
        <v>1404605.33</v>
      </c>
      <c r="F29" s="108">
        <f t="shared" si="16"/>
        <v>7743143.1499999994</v>
      </c>
      <c r="G29" s="179"/>
    </row>
    <row r="30" spans="1:7">
      <c r="A30" s="166" t="s">
        <v>219</v>
      </c>
      <c r="B30" s="102" t="s">
        <v>220</v>
      </c>
      <c r="C30" s="103" t="s">
        <v>228</v>
      </c>
      <c r="D30" s="104">
        <v>7015750</v>
      </c>
      <c r="E30" s="104">
        <v>1135065.98</v>
      </c>
      <c r="F30" s="105">
        <v>5880684.0199999996</v>
      </c>
      <c r="G30" s="179"/>
    </row>
    <row r="31" spans="1:7" ht="23.25">
      <c r="A31" s="166" t="s">
        <v>229</v>
      </c>
      <c r="B31" s="102" t="s">
        <v>220</v>
      </c>
      <c r="C31" s="103" t="s">
        <v>230</v>
      </c>
      <c r="D31" s="104">
        <v>21100</v>
      </c>
      <c r="E31" s="104">
        <v>0</v>
      </c>
      <c r="F31" s="105">
        <v>21100</v>
      </c>
      <c r="G31" s="179"/>
    </row>
    <row r="32" spans="1:7" ht="34.5">
      <c r="A32" s="166" t="s">
        <v>222</v>
      </c>
      <c r="B32" s="102" t="s">
        <v>220</v>
      </c>
      <c r="C32" s="103" t="s">
        <v>231</v>
      </c>
      <c r="D32" s="104">
        <v>2110898.48</v>
      </c>
      <c r="E32" s="104">
        <v>269539.34999999998</v>
      </c>
      <c r="F32" s="105">
        <v>1841359.13</v>
      </c>
      <c r="G32" s="179"/>
    </row>
    <row r="33" spans="1:7">
      <c r="A33" s="116" t="s">
        <v>741</v>
      </c>
      <c r="B33" s="102" t="s">
        <v>220</v>
      </c>
      <c r="C33" s="103" t="s">
        <v>767</v>
      </c>
      <c r="D33" s="104">
        <f>D37+D34</f>
        <v>2254196.6</v>
      </c>
      <c r="E33" s="104">
        <f t="shared" ref="E33:F33" si="17">E37+E34</f>
        <v>366851.08</v>
      </c>
      <c r="F33" s="108">
        <f t="shared" si="17"/>
        <v>1887345.52</v>
      </c>
      <c r="G33" s="179"/>
    </row>
    <row r="34" spans="1:7" ht="22.5">
      <c r="A34" s="116" t="s">
        <v>360</v>
      </c>
      <c r="B34" s="102" t="s">
        <v>220</v>
      </c>
      <c r="C34" s="103" t="s">
        <v>766</v>
      </c>
      <c r="D34" s="104">
        <f>D36+D35</f>
        <v>1970000</v>
      </c>
      <c r="E34" s="104">
        <f t="shared" ref="E34:F34" si="18">E36+E35</f>
        <v>247903.17</v>
      </c>
      <c r="F34" s="108">
        <f t="shared" si="18"/>
        <v>1722096.83</v>
      </c>
      <c r="G34" s="179"/>
    </row>
    <row r="35" spans="1:7">
      <c r="A35" s="166" t="s">
        <v>224</v>
      </c>
      <c r="B35" s="102" t="s">
        <v>220</v>
      </c>
      <c r="C35" s="103" t="s">
        <v>232</v>
      </c>
      <c r="D35" s="104">
        <v>1220000</v>
      </c>
      <c r="E35" s="104">
        <v>64261</v>
      </c>
      <c r="F35" s="105">
        <v>1155739</v>
      </c>
      <c r="G35" s="179"/>
    </row>
    <row r="36" spans="1:7">
      <c r="A36" s="166" t="s">
        <v>233</v>
      </c>
      <c r="B36" s="102" t="s">
        <v>220</v>
      </c>
      <c r="C36" s="103" t="s">
        <v>234</v>
      </c>
      <c r="D36" s="104">
        <v>750000</v>
      </c>
      <c r="E36" s="104">
        <v>183642.17</v>
      </c>
      <c r="F36" s="105">
        <v>566357.82999999996</v>
      </c>
      <c r="G36" s="179"/>
    </row>
    <row r="37" spans="1:7">
      <c r="A37" s="116" t="s">
        <v>730</v>
      </c>
      <c r="B37" s="102" t="s">
        <v>220</v>
      </c>
      <c r="C37" s="103" t="s">
        <v>765</v>
      </c>
      <c r="D37" s="104">
        <f>D41+D40+D39+D38</f>
        <v>284196.59999999998</v>
      </c>
      <c r="E37" s="104">
        <f t="shared" ref="E37:F37" si="19">E41+E40+E39+E38</f>
        <v>118947.91</v>
      </c>
      <c r="F37" s="108">
        <f t="shared" si="19"/>
        <v>165248.69</v>
      </c>
      <c r="G37" s="179"/>
    </row>
    <row r="38" spans="1:7" ht="23.25">
      <c r="A38" s="166" t="s">
        <v>235</v>
      </c>
      <c r="B38" s="102" t="s">
        <v>220</v>
      </c>
      <c r="C38" s="103" t="s">
        <v>236</v>
      </c>
      <c r="D38" s="104">
        <v>8000</v>
      </c>
      <c r="E38" s="104">
        <v>5624.34</v>
      </c>
      <c r="F38" s="105">
        <v>2375.66</v>
      </c>
      <c r="G38" s="179"/>
    </row>
    <row r="39" spans="1:7">
      <c r="A39" s="166" t="s">
        <v>237</v>
      </c>
      <c r="B39" s="102" t="s">
        <v>220</v>
      </c>
      <c r="C39" s="103" t="s">
        <v>238</v>
      </c>
      <c r="D39" s="104">
        <v>172251.6</v>
      </c>
      <c r="E39" s="104">
        <v>53853.65</v>
      </c>
      <c r="F39" s="105">
        <v>118397.95</v>
      </c>
      <c r="G39" s="179"/>
    </row>
    <row r="40" spans="1:7">
      <c r="A40" s="166" t="s">
        <v>239</v>
      </c>
      <c r="B40" s="102" t="s">
        <v>220</v>
      </c>
      <c r="C40" s="103" t="s">
        <v>240</v>
      </c>
      <c r="D40" s="104">
        <v>10695</v>
      </c>
      <c r="E40" s="104">
        <v>9455</v>
      </c>
      <c r="F40" s="105">
        <v>1240</v>
      </c>
      <c r="G40" s="179"/>
    </row>
    <row r="41" spans="1:7">
      <c r="A41" s="166" t="s">
        <v>226</v>
      </c>
      <c r="B41" s="102" t="s">
        <v>220</v>
      </c>
      <c r="C41" s="103" t="s">
        <v>241</v>
      </c>
      <c r="D41" s="104">
        <v>93250</v>
      </c>
      <c r="E41" s="104">
        <v>50014.92</v>
      </c>
      <c r="F41" s="105">
        <v>43235.08</v>
      </c>
      <c r="G41" s="179"/>
    </row>
    <row r="42" spans="1:7" ht="33.75">
      <c r="A42" s="167" t="s">
        <v>760</v>
      </c>
      <c r="B42" s="102" t="s">
        <v>220</v>
      </c>
      <c r="C42" s="103" t="s">
        <v>764</v>
      </c>
      <c r="D42" s="104">
        <f>D43</f>
        <v>234000</v>
      </c>
      <c r="E42" s="104">
        <f t="shared" ref="E42:F43" si="20">E43</f>
        <v>39000</v>
      </c>
      <c r="F42" s="108">
        <f t="shared" si="20"/>
        <v>195000</v>
      </c>
      <c r="G42" s="179"/>
    </row>
    <row r="43" spans="1:7">
      <c r="A43" s="169" t="s">
        <v>362</v>
      </c>
      <c r="B43" s="102" t="s">
        <v>220</v>
      </c>
      <c r="C43" s="103" t="s">
        <v>763</v>
      </c>
      <c r="D43" s="104">
        <f>D44</f>
        <v>234000</v>
      </c>
      <c r="E43" s="104">
        <f t="shared" si="20"/>
        <v>39000</v>
      </c>
      <c r="F43" s="108">
        <f t="shared" si="20"/>
        <v>195000</v>
      </c>
      <c r="G43" s="179"/>
    </row>
    <row r="44" spans="1:7" ht="33.75">
      <c r="A44" s="170" t="s">
        <v>761</v>
      </c>
      <c r="B44" s="102" t="s">
        <v>220</v>
      </c>
      <c r="C44" s="103" t="s">
        <v>762</v>
      </c>
      <c r="D44" s="104">
        <f>D45</f>
        <v>234000</v>
      </c>
      <c r="E44" s="104">
        <f t="shared" ref="E44:F44" si="21">E45</f>
        <v>39000</v>
      </c>
      <c r="F44" s="108">
        <f t="shared" si="21"/>
        <v>195000</v>
      </c>
      <c r="G44" s="179"/>
    </row>
    <row r="45" spans="1:7">
      <c r="A45" s="166" t="s">
        <v>209</v>
      </c>
      <c r="B45" s="102" t="s">
        <v>220</v>
      </c>
      <c r="C45" s="103" t="s">
        <v>242</v>
      </c>
      <c r="D45" s="104">
        <v>234000</v>
      </c>
      <c r="E45" s="104">
        <v>39000</v>
      </c>
      <c r="F45" s="105">
        <v>195000</v>
      </c>
      <c r="G45" s="179"/>
    </row>
    <row r="46" spans="1:7">
      <c r="A46" s="116" t="s">
        <v>754</v>
      </c>
      <c r="B46" s="102" t="s">
        <v>220</v>
      </c>
      <c r="C46" s="103" t="s">
        <v>759</v>
      </c>
      <c r="D46" s="104">
        <f>D47</f>
        <v>100000</v>
      </c>
      <c r="E46" s="104">
        <f t="shared" ref="E46:F46" si="22">E47</f>
        <v>0</v>
      </c>
      <c r="F46" s="108">
        <f t="shared" si="22"/>
        <v>100000</v>
      </c>
      <c r="G46" s="179"/>
    </row>
    <row r="47" spans="1:7">
      <c r="A47" s="169" t="s">
        <v>362</v>
      </c>
      <c r="B47" s="102" t="s">
        <v>220</v>
      </c>
      <c r="C47" s="103" t="s">
        <v>758</v>
      </c>
      <c r="D47" s="104">
        <f>D48</f>
        <v>100000</v>
      </c>
      <c r="E47" s="104">
        <f t="shared" ref="E47:F47" si="23">E48</f>
        <v>0</v>
      </c>
      <c r="F47" s="108">
        <f t="shared" si="23"/>
        <v>100000</v>
      </c>
      <c r="G47" s="179"/>
    </row>
    <row r="48" spans="1:7" ht="33.75">
      <c r="A48" s="169" t="s">
        <v>755</v>
      </c>
      <c r="B48" s="102" t="s">
        <v>220</v>
      </c>
      <c r="C48" s="103" t="s">
        <v>757</v>
      </c>
      <c r="D48" s="104">
        <f>D49</f>
        <v>100000</v>
      </c>
      <c r="E48" s="104">
        <f t="shared" ref="E48:F48" si="24">E49</f>
        <v>0</v>
      </c>
      <c r="F48" s="108">
        <f t="shared" si="24"/>
        <v>100000</v>
      </c>
      <c r="G48" s="179"/>
    </row>
    <row r="49" spans="1:7">
      <c r="A49" s="116" t="s">
        <v>730</v>
      </c>
      <c r="B49" s="102" t="s">
        <v>220</v>
      </c>
      <c r="C49" s="103" t="s">
        <v>756</v>
      </c>
      <c r="D49" s="104">
        <f>D50</f>
        <v>100000</v>
      </c>
      <c r="E49" s="104">
        <f t="shared" ref="E49:F49" si="25">E50</f>
        <v>0</v>
      </c>
      <c r="F49" s="108">
        <f t="shared" si="25"/>
        <v>100000</v>
      </c>
      <c r="G49" s="179"/>
    </row>
    <row r="50" spans="1:7">
      <c r="A50" s="166" t="s">
        <v>243</v>
      </c>
      <c r="B50" s="102" t="s">
        <v>220</v>
      </c>
      <c r="C50" s="103" t="s">
        <v>244</v>
      </c>
      <c r="D50" s="104">
        <v>100000</v>
      </c>
      <c r="E50" s="104">
        <v>0</v>
      </c>
      <c r="F50" s="105">
        <v>100000</v>
      </c>
      <c r="G50" s="179"/>
    </row>
    <row r="51" spans="1:7">
      <c r="A51" s="116" t="s">
        <v>745</v>
      </c>
      <c r="B51" s="102" t="s">
        <v>220</v>
      </c>
      <c r="C51" s="188" t="s">
        <v>753</v>
      </c>
      <c r="D51" s="104">
        <f>D52</f>
        <v>33528456.919999998</v>
      </c>
      <c r="E51" s="104">
        <f t="shared" ref="E51:F51" si="26">E52</f>
        <v>4956977.8800000008</v>
      </c>
      <c r="F51" s="108">
        <f t="shared" si="26"/>
        <v>28571479.039999999</v>
      </c>
      <c r="G51" s="179"/>
    </row>
    <row r="52" spans="1:7">
      <c r="A52" s="116" t="s">
        <v>362</v>
      </c>
      <c r="B52" s="102" t="s">
        <v>220</v>
      </c>
      <c r="C52" s="188" t="s">
        <v>752</v>
      </c>
      <c r="D52" s="104">
        <f>D75+D70+D53</f>
        <v>33528456.919999998</v>
      </c>
      <c r="E52" s="104">
        <f t="shared" ref="E52:F52" si="27">E75+E70+E53</f>
        <v>4956977.8800000008</v>
      </c>
      <c r="F52" s="108">
        <f t="shared" si="27"/>
        <v>28571479.039999999</v>
      </c>
      <c r="G52" s="179"/>
    </row>
    <row r="53" spans="1:7">
      <c r="A53" s="116" t="s">
        <v>746</v>
      </c>
      <c r="B53" s="102" t="s">
        <v>220</v>
      </c>
      <c r="C53" s="103"/>
      <c r="D53" s="104">
        <f>D60+D54</f>
        <v>33472535.919999998</v>
      </c>
      <c r="E53" s="104">
        <f t="shared" ref="E53:F53" si="28">E60+E54</f>
        <v>4951102.8800000008</v>
      </c>
      <c r="F53" s="108">
        <f t="shared" si="28"/>
        <v>28521433.039999999</v>
      </c>
      <c r="G53" s="179"/>
    </row>
    <row r="54" spans="1:7">
      <c r="A54" s="171" t="s">
        <v>747</v>
      </c>
      <c r="B54" s="189" t="s">
        <v>220</v>
      </c>
      <c r="C54" s="188" t="s">
        <v>751</v>
      </c>
      <c r="D54" s="190">
        <f>D55</f>
        <v>25817601.149999999</v>
      </c>
      <c r="E54" s="190">
        <f t="shared" ref="E54:F54" si="29">E55</f>
        <v>4321786.8900000006</v>
      </c>
      <c r="F54" s="191">
        <f t="shared" si="29"/>
        <v>21495814.260000002</v>
      </c>
      <c r="G54" s="179"/>
    </row>
    <row r="55" spans="1:7" ht="45">
      <c r="A55" s="79" t="s">
        <v>721</v>
      </c>
      <c r="B55" s="189" t="s">
        <v>220</v>
      </c>
      <c r="C55" s="188" t="s">
        <v>750</v>
      </c>
      <c r="D55" s="190">
        <f>D56</f>
        <v>25817601.149999999</v>
      </c>
      <c r="E55" s="190">
        <f t="shared" ref="E55:F55" si="30">E56</f>
        <v>4321786.8900000006</v>
      </c>
      <c r="F55" s="191">
        <f t="shared" si="30"/>
        <v>21495814.260000002</v>
      </c>
      <c r="G55" s="179"/>
    </row>
    <row r="56" spans="1:7">
      <c r="A56" s="79" t="s">
        <v>748</v>
      </c>
      <c r="B56" s="189" t="s">
        <v>220</v>
      </c>
      <c r="C56" s="188" t="s">
        <v>749</v>
      </c>
      <c r="D56" s="190">
        <f>D59+D58+D57</f>
        <v>25817601.149999999</v>
      </c>
      <c r="E56" s="190">
        <f t="shared" ref="E56:F56" si="31">E59+E58+E57</f>
        <v>4321786.8900000006</v>
      </c>
      <c r="F56" s="191">
        <f t="shared" si="31"/>
        <v>21495814.260000002</v>
      </c>
      <c r="G56" s="179"/>
    </row>
    <row r="57" spans="1:7">
      <c r="A57" s="172" t="s">
        <v>245</v>
      </c>
      <c r="B57" s="189" t="s">
        <v>220</v>
      </c>
      <c r="C57" s="188" t="s">
        <v>246</v>
      </c>
      <c r="D57" s="190">
        <v>19836176</v>
      </c>
      <c r="E57" s="190">
        <v>3473489.12</v>
      </c>
      <c r="F57" s="192">
        <v>16362686.880000001</v>
      </c>
      <c r="G57" s="179"/>
    </row>
    <row r="58" spans="1:7" ht="23.25">
      <c r="A58" s="172" t="s">
        <v>247</v>
      </c>
      <c r="B58" s="189" t="s">
        <v>220</v>
      </c>
      <c r="C58" s="188" t="s">
        <v>248</v>
      </c>
      <c r="D58" s="190">
        <v>6000</v>
      </c>
      <c r="E58" s="190">
        <v>1688</v>
      </c>
      <c r="F58" s="192">
        <v>4312</v>
      </c>
      <c r="G58" s="179"/>
    </row>
    <row r="59" spans="1:7" ht="34.5">
      <c r="A59" s="172" t="s">
        <v>249</v>
      </c>
      <c r="B59" s="189" t="s">
        <v>220</v>
      </c>
      <c r="C59" s="188" t="s">
        <v>250</v>
      </c>
      <c r="D59" s="190">
        <v>5975425.1500000004</v>
      </c>
      <c r="E59" s="190">
        <v>846609.77</v>
      </c>
      <c r="F59" s="192">
        <v>5128815.38</v>
      </c>
      <c r="G59" s="179"/>
    </row>
    <row r="60" spans="1:7">
      <c r="A60" s="79" t="s">
        <v>741</v>
      </c>
      <c r="B60" s="189" t="s">
        <v>220</v>
      </c>
      <c r="C60" s="188" t="s">
        <v>744</v>
      </c>
      <c r="D60" s="190">
        <f>D65+D61</f>
        <v>7654934.7699999996</v>
      </c>
      <c r="E60" s="190">
        <f t="shared" ref="E60:F60" si="32">E65+E61</f>
        <v>629315.99</v>
      </c>
      <c r="F60" s="191">
        <f t="shared" si="32"/>
        <v>7025618.7799999993</v>
      </c>
      <c r="G60" s="179"/>
    </row>
    <row r="61" spans="1:7" ht="22.5">
      <c r="A61" s="116" t="s">
        <v>360</v>
      </c>
      <c r="B61" s="102" t="s">
        <v>220</v>
      </c>
      <c r="C61" s="103" t="s">
        <v>743</v>
      </c>
      <c r="D61" s="104">
        <f>D62</f>
        <v>7645966.7699999996</v>
      </c>
      <c r="E61" s="104">
        <f t="shared" ref="E61:F61" si="33">E62</f>
        <v>629315.99</v>
      </c>
      <c r="F61" s="108">
        <f t="shared" si="33"/>
        <v>7016650.7799999993</v>
      </c>
      <c r="G61" s="179"/>
    </row>
    <row r="62" spans="1:7" ht="22.5">
      <c r="A62" s="116" t="s">
        <v>361</v>
      </c>
      <c r="B62" s="102" t="s">
        <v>220</v>
      </c>
      <c r="C62" s="103" t="s">
        <v>742</v>
      </c>
      <c r="D62" s="104">
        <f>D64+D63</f>
        <v>7645966.7699999996</v>
      </c>
      <c r="E62" s="104">
        <f t="shared" ref="E62:F62" si="34">E64+E63</f>
        <v>629315.99</v>
      </c>
      <c r="F62" s="108">
        <f t="shared" si="34"/>
        <v>7016650.7799999993</v>
      </c>
      <c r="G62" s="179"/>
    </row>
    <row r="63" spans="1:7">
      <c r="A63" s="166" t="s">
        <v>224</v>
      </c>
      <c r="B63" s="102" t="s">
        <v>220</v>
      </c>
      <c r="C63" s="103" t="s">
        <v>251</v>
      </c>
      <c r="D63" s="104">
        <v>7369499.3499999996</v>
      </c>
      <c r="E63" s="104">
        <v>536432.82999999996</v>
      </c>
      <c r="F63" s="105">
        <v>6833066.5199999996</v>
      </c>
      <c r="G63" s="179"/>
    </row>
    <row r="64" spans="1:7">
      <c r="A64" s="166" t="s">
        <v>233</v>
      </c>
      <c r="B64" s="102" t="s">
        <v>220</v>
      </c>
      <c r="C64" s="103" t="s">
        <v>252</v>
      </c>
      <c r="D64" s="104">
        <v>276467.42</v>
      </c>
      <c r="E64" s="104">
        <v>92883.16</v>
      </c>
      <c r="F64" s="105">
        <v>183584.26</v>
      </c>
      <c r="G64" s="179"/>
    </row>
    <row r="65" spans="1:7">
      <c r="A65" s="116" t="s">
        <v>730</v>
      </c>
      <c r="B65" s="102" t="s">
        <v>220</v>
      </c>
      <c r="C65" s="103" t="s">
        <v>740</v>
      </c>
      <c r="D65" s="104">
        <f>D68+D66</f>
        <v>8968</v>
      </c>
      <c r="E65" s="104">
        <f t="shared" ref="E65:F65" si="35">E68+E66</f>
        <v>0</v>
      </c>
      <c r="F65" s="108">
        <f t="shared" si="35"/>
        <v>8968</v>
      </c>
      <c r="G65" s="179"/>
    </row>
    <row r="66" spans="1:7">
      <c r="A66" s="116" t="s">
        <v>734</v>
      </c>
      <c r="B66" s="102" t="s">
        <v>220</v>
      </c>
      <c r="C66" s="103" t="s">
        <v>739</v>
      </c>
      <c r="D66" s="104">
        <f>D67</f>
        <v>2000</v>
      </c>
      <c r="E66" s="104">
        <f t="shared" ref="E66:F66" si="36">E67</f>
        <v>0</v>
      </c>
      <c r="F66" s="108">
        <f t="shared" si="36"/>
        <v>2000</v>
      </c>
      <c r="G66" s="179"/>
    </row>
    <row r="67" spans="1:7" ht="23.25">
      <c r="A67" s="166" t="s">
        <v>235</v>
      </c>
      <c r="B67" s="102" t="s">
        <v>220</v>
      </c>
      <c r="C67" s="103" t="s">
        <v>253</v>
      </c>
      <c r="D67" s="104">
        <v>2000</v>
      </c>
      <c r="E67" s="104">
        <v>0</v>
      </c>
      <c r="F67" s="105">
        <v>2000</v>
      </c>
      <c r="G67" s="179"/>
    </row>
    <row r="68" spans="1:7">
      <c r="A68" s="116" t="s">
        <v>731</v>
      </c>
      <c r="B68" s="102" t="s">
        <v>220</v>
      </c>
      <c r="C68" s="103" t="s">
        <v>738</v>
      </c>
      <c r="D68" s="104">
        <f>D69</f>
        <v>6968</v>
      </c>
      <c r="E68" s="104">
        <f t="shared" ref="E68:F68" si="37">E69</f>
        <v>0</v>
      </c>
      <c r="F68" s="108">
        <f t="shared" si="37"/>
        <v>6968</v>
      </c>
      <c r="G68" s="179"/>
    </row>
    <row r="69" spans="1:7">
      <c r="A69" s="166" t="s">
        <v>226</v>
      </c>
      <c r="B69" s="102" t="s">
        <v>220</v>
      </c>
      <c r="C69" s="103" t="s">
        <v>254</v>
      </c>
      <c r="D69" s="104">
        <v>6968</v>
      </c>
      <c r="E69" s="104">
        <v>0</v>
      </c>
      <c r="F69" s="105">
        <v>6968</v>
      </c>
      <c r="G69" s="179"/>
    </row>
    <row r="70" spans="1:7" ht="33.75">
      <c r="A70" s="116" t="s">
        <v>732</v>
      </c>
      <c r="B70" s="102" t="s">
        <v>220</v>
      </c>
      <c r="C70" s="103" t="s">
        <v>255</v>
      </c>
      <c r="D70" s="104">
        <f>D71</f>
        <v>50000</v>
      </c>
      <c r="E70" s="104">
        <f t="shared" ref="E70:F70" si="38">E71</f>
        <v>0</v>
      </c>
      <c r="F70" s="108">
        <f t="shared" si="38"/>
        <v>50000</v>
      </c>
      <c r="G70" s="179"/>
    </row>
    <row r="71" spans="1:7" ht="22.5">
      <c r="A71" s="116" t="s">
        <v>360</v>
      </c>
      <c r="B71" s="102" t="s">
        <v>220</v>
      </c>
      <c r="C71" s="103" t="s">
        <v>255</v>
      </c>
      <c r="D71" s="104">
        <f>D72</f>
        <v>50000</v>
      </c>
      <c r="E71" s="104">
        <f t="shared" ref="E71:F71" si="39">E72</f>
        <v>0</v>
      </c>
      <c r="F71" s="108">
        <f t="shared" si="39"/>
        <v>50000</v>
      </c>
      <c r="G71" s="179"/>
    </row>
    <row r="72" spans="1:7" ht="22.5">
      <c r="A72" s="116" t="s">
        <v>361</v>
      </c>
      <c r="B72" s="102" t="s">
        <v>220</v>
      </c>
      <c r="C72" s="103" t="s">
        <v>255</v>
      </c>
      <c r="D72" s="104">
        <f>D73</f>
        <v>50000</v>
      </c>
      <c r="E72" s="104">
        <f t="shared" ref="E72:F72" si="40">E73</f>
        <v>0</v>
      </c>
      <c r="F72" s="108">
        <f t="shared" si="40"/>
        <v>50000</v>
      </c>
      <c r="G72" s="179"/>
    </row>
    <row r="73" spans="1:7">
      <c r="A73" s="116" t="s">
        <v>733</v>
      </c>
      <c r="B73" s="102" t="s">
        <v>220</v>
      </c>
      <c r="C73" s="103" t="s">
        <v>255</v>
      </c>
      <c r="D73" s="104">
        <f>D74</f>
        <v>50000</v>
      </c>
      <c r="E73" s="104">
        <f t="shared" ref="E73:F73" si="41">E74</f>
        <v>0</v>
      </c>
      <c r="F73" s="108">
        <f t="shared" si="41"/>
        <v>50000</v>
      </c>
      <c r="G73" s="179"/>
    </row>
    <row r="74" spans="1:7">
      <c r="A74" s="166" t="s">
        <v>224</v>
      </c>
      <c r="B74" s="102" t="s">
        <v>220</v>
      </c>
      <c r="C74" s="103" t="s">
        <v>255</v>
      </c>
      <c r="D74" s="104">
        <v>50000</v>
      </c>
      <c r="E74" s="104">
        <v>0</v>
      </c>
      <c r="F74" s="105">
        <v>50000</v>
      </c>
      <c r="G74" s="179"/>
    </row>
    <row r="75" spans="1:7" ht="22.5">
      <c r="A75" s="167" t="s">
        <v>729</v>
      </c>
      <c r="B75" s="102" t="s">
        <v>220</v>
      </c>
      <c r="C75" s="103" t="s">
        <v>737</v>
      </c>
      <c r="D75" s="104">
        <f>D76</f>
        <v>5921</v>
      </c>
      <c r="E75" s="104">
        <f t="shared" ref="E75:F76" si="42">E76</f>
        <v>5875</v>
      </c>
      <c r="F75" s="108">
        <f t="shared" si="42"/>
        <v>46</v>
      </c>
      <c r="G75" s="179"/>
    </row>
    <row r="76" spans="1:7">
      <c r="A76" s="116" t="s">
        <v>730</v>
      </c>
      <c r="B76" s="102" t="s">
        <v>220</v>
      </c>
      <c r="C76" s="103" t="s">
        <v>736</v>
      </c>
      <c r="D76" s="104">
        <f>D77</f>
        <v>5921</v>
      </c>
      <c r="E76" s="104">
        <f t="shared" si="42"/>
        <v>5875</v>
      </c>
      <c r="F76" s="108">
        <f t="shared" si="42"/>
        <v>46</v>
      </c>
      <c r="G76" s="179"/>
    </row>
    <row r="77" spans="1:7">
      <c r="A77" s="116" t="s">
        <v>731</v>
      </c>
      <c r="B77" s="102" t="s">
        <v>220</v>
      </c>
      <c r="C77" s="103" t="s">
        <v>735</v>
      </c>
      <c r="D77" s="104">
        <f>D78</f>
        <v>5921</v>
      </c>
      <c r="E77" s="104">
        <f t="shared" ref="E77:F77" si="43">E78</f>
        <v>5875</v>
      </c>
      <c r="F77" s="108">
        <f t="shared" si="43"/>
        <v>46</v>
      </c>
      <c r="G77" s="179"/>
    </row>
    <row r="78" spans="1:7">
      <c r="A78" s="166" t="s">
        <v>226</v>
      </c>
      <c r="B78" s="102" t="s">
        <v>220</v>
      </c>
      <c r="C78" s="103" t="s">
        <v>256</v>
      </c>
      <c r="D78" s="104">
        <v>5921</v>
      </c>
      <c r="E78" s="104">
        <v>5875</v>
      </c>
      <c r="F78" s="105">
        <v>46</v>
      </c>
      <c r="G78" s="179"/>
    </row>
    <row r="79" spans="1:7">
      <c r="A79" s="116" t="s">
        <v>718</v>
      </c>
      <c r="B79" s="102" t="s">
        <v>220</v>
      </c>
      <c r="C79" s="103" t="s">
        <v>728</v>
      </c>
      <c r="D79" s="104">
        <f>D80</f>
        <v>239600</v>
      </c>
      <c r="E79" s="104">
        <f t="shared" ref="E79:F79" si="44">E80</f>
        <v>41794.149999999994</v>
      </c>
      <c r="F79" s="108">
        <f t="shared" si="44"/>
        <v>197805.84999999998</v>
      </c>
      <c r="G79" s="179"/>
    </row>
    <row r="80" spans="1:7">
      <c r="A80" s="116" t="s">
        <v>362</v>
      </c>
      <c r="B80" s="102" t="s">
        <v>220</v>
      </c>
      <c r="C80" s="103" t="s">
        <v>727</v>
      </c>
      <c r="D80" s="104">
        <f>D81</f>
        <v>239600</v>
      </c>
      <c r="E80" s="104">
        <f t="shared" ref="E80:F80" si="45">E81</f>
        <v>41794.149999999994</v>
      </c>
      <c r="F80" s="108">
        <f t="shared" si="45"/>
        <v>197805.84999999998</v>
      </c>
      <c r="G80" s="179"/>
    </row>
    <row r="81" spans="1:7">
      <c r="A81" s="116" t="s">
        <v>719</v>
      </c>
      <c r="B81" s="102" t="s">
        <v>220</v>
      </c>
      <c r="C81" s="103" t="s">
        <v>726</v>
      </c>
      <c r="D81" s="104">
        <f>D82</f>
        <v>239600</v>
      </c>
      <c r="E81" s="104">
        <f t="shared" ref="E81:F81" si="46">E82</f>
        <v>41794.149999999994</v>
      </c>
      <c r="F81" s="108">
        <f t="shared" si="46"/>
        <v>197805.84999999998</v>
      </c>
      <c r="G81" s="179"/>
    </row>
    <row r="82" spans="1:7" ht="33.75">
      <c r="A82" s="116" t="s">
        <v>720</v>
      </c>
      <c r="B82" s="102" t="s">
        <v>220</v>
      </c>
      <c r="C82" s="103" t="s">
        <v>725</v>
      </c>
      <c r="D82" s="104">
        <f>D87+D83</f>
        <v>239600</v>
      </c>
      <c r="E82" s="104">
        <f t="shared" ref="E82:F82" si="47">E87+E83</f>
        <v>41794.149999999994</v>
      </c>
      <c r="F82" s="108">
        <f t="shared" si="47"/>
        <v>197805.84999999998</v>
      </c>
      <c r="G82" s="179"/>
    </row>
    <row r="83" spans="1:7" ht="45">
      <c r="A83" s="116" t="s">
        <v>721</v>
      </c>
      <c r="B83" s="102" t="s">
        <v>220</v>
      </c>
      <c r="C83" s="103" t="s">
        <v>724</v>
      </c>
      <c r="D83" s="104">
        <f>D84</f>
        <v>217017.36</v>
      </c>
      <c r="E83" s="104">
        <f t="shared" ref="E83:F83" si="48">E84</f>
        <v>41725.56</v>
      </c>
      <c r="F83" s="108">
        <f t="shared" si="48"/>
        <v>175291.8</v>
      </c>
      <c r="G83" s="179"/>
    </row>
    <row r="84" spans="1:7" ht="23.25">
      <c r="A84" s="106" t="s">
        <v>722</v>
      </c>
      <c r="B84" s="102" t="s">
        <v>220</v>
      </c>
      <c r="C84" s="103" t="s">
        <v>723</v>
      </c>
      <c r="D84" s="104">
        <f>D86+D85</f>
        <v>217017.36</v>
      </c>
      <c r="E84" s="104">
        <f t="shared" ref="E84:F84" si="49">E86+E85</f>
        <v>41725.56</v>
      </c>
      <c r="F84" s="108">
        <f t="shared" si="49"/>
        <v>175291.8</v>
      </c>
      <c r="G84" s="179"/>
    </row>
    <row r="85" spans="1:7">
      <c r="A85" s="166" t="s">
        <v>219</v>
      </c>
      <c r="B85" s="102" t="s">
        <v>220</v>
      </c>
      <c r="C85" s="103" t="s">
        <v>257</v>
      </c>
      <c r="D85" s="104">
        <v>166680</v>
      </c>
      <c r="E85" s="104">
        <v>33336</v>
      </c>
      <c r="F85" s="105">
        <v>133344</v>
      </c>
      <c r="G85" s="179"/>
    </row>
    <row r="86" spans="1:7" ht="34.5">
      <c r="A86" s="166" t="s">
        <v>222</v>
      </c>
      <c r="B86" s="102" t="s">
        <v>220</v>
      </c>
      <c r="C86" s="103" t="s">
        <v>258</v>
      </c>
      <c r="D86" s="104">
        <v>50337.36</v>
      </c>
      <c r="E86" s="104">
        <v>8389.56</v>
      </c>
      <c r="F86" s="105">
        <v>41947.8</v>
      </c>
      <c r="G86" s="179"/>
    </row>
    <row r="87" spans="1:7" ht="22.5">
      <c r="A87" s="116" t="s">
        <v>360</v>
      </c>
      <c r="B87" s="102" t="s">
        <v>220</v>
      </c>
      <c r="C87" s="103" t="s">
        <v>717</v>
      </c>
      <c r="D87" s="104">
        <f>D88</f>
        <v>22582.639999999999</v>
      </c>
      <c r="E87" s="104">
        <f t="shared" ref="E87:F87" si="50">E88</f>
        <v>68.59</v>
      </c>
      <c r="F87" s="108">
        <f t="shared" si="50"/>
        <v>22514.05</v>
      </c>
      <c r="G87" s="179"/>
    </row>
    <row r="88" spans="1:7" ht="22.5">
      <c r="A88" s="116" t="s">
        <v>361</v>
      </c>
      <c r="B88" s="102" t="s">
        <v>220</v>
      </c>
      <c r="C88" s="103" t="s">
        <v>716</v>
      </c>
      <c r="D88" s="104">
        <f>D90+D89</f>
        <v>22582.639999999999</v>
      </c>
      <c r="E88" s="104">
        <f t="shared" ref="E88:F88" si="51">E90+E89</f>
        <v>68.59</v>
      </c>
      <c r="F88" s="108">
        <f t="shared" si="51"/>
        <v>22514.05</v>
      </c>
      <c r="G88" s="179"/>
    </row>
    <row r="89" spans="1:7">
      <c r="A89" s="166" t="s">
        <v>224</v>
      </c>
      <c r="B89" s="102" t="s">
        <v>220</v>
      </c>
      <c r="C89" s="103" t="s">
        <v>259</v>
      </c>
      <c r="D89" s="104">
        <v>14822.3</v>
      </c>
      <c r="E89" s="104">
        <v>0</v>
      </c>
      <c r="F89" s="105">
        <v>14822.3</v>
      </c>
      <c r="G89" s="179"/>
    </row>
    <row r="90" spans="1:7">
      <c r="A90" s="166" t="s">
        <v>233</v>
      </c>
      <c r="B90" s="102" t="s">
        <v>220</v>
      </c>
      <c r="C90" s="103" t="s">
        <v>260</v>
      </c>
      <c r="D90" s="104">
        <v>7760.34</v>
      </c>
      <c r="E90" s="104">
        <v>68.59</v>
      </c>
      <c r="F90" s="105">
        <v>7691.75</v>
      </c>
      <c r="G90" s="179"/>
    </row>
    <row r="91" spans="1:7" ht="22.5">
      <c r="A91" s="116" t="s">
        <v>708</v>
      </c>
      <c r="B91" s="102" t="s">
        <v>220</v>
      </c>
      <c r="C91" s="103" t="s">
        <v>715</v>
      </c>
      <c r="D91" s="104">
        <f>D97+D92</f>
        <v>1085895.08</v>
      </c>
      <c r="E91" s="104">
        <f t="shared" ref="E91:F91" si="52">E97+E92</f>
        <v>140149.18</v>
      </c>
      <c r="F91" s="108">
        <f t="shared" si="52"/>
        <v>945745.9</v>
      </c>
      <c r="G91" s="179"/>
    </row>
    <row r="92" spans="1:7">
      <c r="A92" s="116" t="s">
        <v>709</v>
      </c>
      <c r="B92" s="102" t="s">
        <v>220</v>
      </c>
      <c r="C92" s="103" t="s">
        <v>714</v>
      </c>
      <c r="D92" s="104">
        <f>D93</f>
        <v>780895.08</v>
      </c>
      <c r="E92" s="104">
        <f t="shared" ref="E92:F92" si="53">E93</f>
        <v>130149.18</v>
      </c>
      <c r="F92" s="108">
        <f t="shared" si="53"/>
        <v>650745.9</v>
      </c>
      <c r="G92" s="179"/>
    </row>
    <row r="93" spans="1:7">
      <c r="A93" s="116" t="s">
        <v>362</v>
      </c>
      <c r="B93" s="102" t="s">
        <v>220</v>
      </c>
      <c r="C93" s="103" t="s">
        <v>713</v>
      </c>
      <c r="D93" s="104">
        <f>D94</f>
        <v>780895.08</v>
      </c>
      <c r="E93" s="104">
        <f t="shared" ref="E93:F93" si="54">E94</f>
        <v>130149.18</v>
      </c>
      <c r="F93" s="108">
        <f t="shared" si="54"/>
        <v>650745.9</v>
      </c>
      <c r="G93" s="179"/>
    </row>
    <row r="94" spans="1:7" ht="33.75">
      <c r="A94" s="169" t="s">
        <v>710</v>
      </c>
      <c r="B94" s="102" t="s">
        <v>220</v>
      </c>
      <c r="C94" s="103" t="s">
        <v>712</v>
      </c>
      <c r="D94" s="104">
        <f>D95</f>
        <v>780895.08</v>
      </c>
      <c r="E94" s="104">
        <f t="shared" ref="E94:F94" si="55">E95</f>
        <v>130149.18</v>
      </c>
      <c r="F94" s="108">
        <f t="shared" si="55"/>
        <v>650745.9</v>
      </c>
      <c r="G94" s="179"/>
    </row>
    <row r="95" spans="1:7">
      <c r="A95" s="116" t="s">
        <v>363</v>
      </c>
      <c r="B95" s="102" t="s">
        <v>220</v>
      </c>
      <c r="C95" s="103" t="s">
        <v>711</v>
      </c>
      <c r="D95" s="104">
        <f>D96</f>
        <v>780895.08</v>
      </c>
      <c r="E95" s="104">
        <f t="shared" ref="E95:F95" si="56">E96</f>
        <v>130149.18</v>
      </c>
      <c r="F95" s="108">
        <f t="shared" si="56"/>
        <v>650745.9</v>
      </c>
      <c r="G95" s="179"/>
    </row>
    <row r="96" spans="1:7">
      <c r="A96" s="166" t="s">
        <v>209</v>
      </c>
      <c r="B96" s="102" t="s">
        <v>220</v>
      </c>
      <c r="C96" s="103" t="s">
        <v>261</v>
      </c>
      <c r="D96" s="104">
        <v>780895.08</v>
      </c>
      <c r="E96" s="104">
        <v>130149.18</v>
      </c>
      <c r="F96" s="105">
        <v>650745.9</v>
      </c>
      <c r="G96" s="179"/>
    </row>
    <row r="97" spans="1:7" ht="22.5">
      <c r="A97" s="116" t="s">
        <v>692</v>
      </c>
      <c r="B97" s="102" t="s">
        <v>220</v>
      </c>
      <c r="C97" s="103" t="s">
        <v>707</v>
      </c>
      <c r="D97" s="104">
        <f>D104+D98</f>
        <v>305000</v>
      </c>
      <c r="E97" s="104">
        <f t="shared" ref="E97:F97" si="57">E104+E98</f>
        <v>10000</v>
      </c>
      <c r="F97" s="108">
        <f t="shared" si="57"/>
        <v>295000</v>
      </c>
      <c r="G97" s="179"/>
    </row>
    <row r="98" spans="1:7" ht="34.5">
      <c r="A98" s="173" t="s">
        <v>690</v>
      </c>
      <c r="B98" s="102" t="s">
        <v>220</v>
      </c>
      <c r="C98" s="103" t="s">
        <v>706</v>
      </c>
      <c r="D98" s="104">
        <f>D99</f>
        <v>55000</v>
      </c>
      <c r="E98" s="104">
        <f t="shared" ref="E98:F99" si="58">E99</f>
        <v>0</v>
      </c>
      <c r="F98" s="108">
        <f t="shared" si="58"/>
        <v>55000</v>
      </c>
      <c r="G98" s="179"/>
    </row>
    <row r="99" spans="1:7" ht="45">
      <c r="A99" s="116" t="s">
        <v>688</v>
      </c>
      <c r="B99" s="102" t="s">
        <v>220</v>
      </c>
      <c r="C99" s="103" t="s">
        <v>705</v>
      </c>
      <c r="D99" s="104">
        <f>D100</f>
        <v>55000</v>
      </c>
      <c r="E99" s="104">
        <f t="shared" si="58"/>
        <v>0</v>
      </c>
      <c r="F99" s="108">
        <f t="shared" si="58"/>
        <v>55000</v>
      </c>
      <c r="G99" s="179"/>
    </row>
    <row r="100" spans="1:7" ht="45">
      <c r="A100" s="116" t="s">
        <v>689</v>
      </c>
      <c r="B100" s="102" t="s">
        <v>220</v>
      </c>
      <c r="C100" s="103" t="s">
        <v>704</v>
      </c>
      <c r="D100" s="104">
        <f>D101</f>
        <v>55000</v>
      </c>
      <c r="E100" s="104">
        <f t="shared" ref="E100:F100" si="59">E101</f>
        <v>0</v>
      </c>
      <c r="F100" s="108">
        <f t="shared" si="59"/>
        <v>55000</v>
      </c>
      <c r="G100" s="179"/>
    </row>
    <row r="101" spans="1:7" ht="22.5">
      <c r="A101" s="116" t="s">
        <v>360</v>
      </c>
      <c r="B101" s="102" t="s">
        <v>220</v>
      </c>
      <c r="C101" s="103" t="s">
        <v>703</v>
      </c>
      <c r="D101" s="104">
        <f>D102</f>
        <v>55000</v>
      </c>
      <c r="E101" s="104">
        <f t="shared" ref="E101:F101" si="60">E102</f>
        <v>0</v>
      </c>
      <c r="F101" s="108">
        <f t="shared" si="60"/>
        <v>55000</v>
      </c>
      <c r="G101" s="179"/>
    </row>
    <row r="102" spans="1:7" ht="22.5">
      <c r="A102" s="116" t="s">
        <v>361</v>
      </c>
      <c r="B102" s="102" t="s">
        <v>220</v>
      </c>
      <c r="C102" s="103" t="s">
        <v>702</v>
      </c>
      <c r="D102" s="104">
        <f>D103</f>
        <v>55000</v>
      </c>
      <c r="E102" s="104">
        <f t="shared" ref="E102:F102" si="61">E103</f>
        <v>0</v>
      </c>
      <c r="F102" s="108">
        <f t="shared" si="61"/>
        <v>55000</v>
      </c>
      <c r="G102" s="179"/>
    </row>
    <row r="103" spans="1:7">
      <c r="A103" s="166" t="s">
        <v>224</v>
      </c>
      <c r="B103" s="102" t="s">
        <v>220</v>
      </c>
      <c r="C103" s="103" t="s">
        <v>262</v>
      </c>
      <c r="D103" s="104">
        <v>55000</v>
      </c>
      <c r="E103" s="104">
        <v>0</v>
      </c>
      <c r="F103" s="105">
        <v>55000</v>
      </c>
      <c r="G103" s="179"/>
    </row>
    <row r="104" spans="1:7" ht="33.75">
      <c r="A104" s="116" t="s">
        <v>691</v>
      </c>
      <c r="B104" s="102" t="s">
        <v>220</v>
      </c>
      <c r="C104" s="103" t="s">
        <v>701</v>
      </c>
      <c r="D104" s="104">
        <f>D110+D105</f>
        <v>250000</v>
      </c>
      <c r="E104" s="104">
        <f t="shared" ref="E104:F104" si="62">E110+E105</f>
        <v>10000</v>
      </c>
      <c r="F104" s="108">
        <f t="shared" si="62"/>
        <v>240000</v>
      </c>
      <c r="G104" s="179"/>
    </row>
    <row r="105" spans="1:7" ht="22.5">
      <c r="A105" s="116" t="s">
        <v>686</v>
      </c>
      <c r="B105" s="102" t="s">
        <v>220</v>
      </c>
      <c r="C105" s="103" t="s">
        <v>700</v>
      </c>
      <c r="D105" s="104">
        <f>D106</f>
        <v>190000</v>
      </c>
      <c r="E105" s="104">
        <f t="shared" ref="E105:F105" si="63">E106</f>
        <v>0</v>
      </c>
      <c r="F105" s="108">
        <f t="shared" si="63"/>
        <v>190000</v>
      </c>
      <c r="G105" s="179"/>
    </row>
    <row r="106" spans="1:7" ht="22.5">
      <c r="A106" s="116" t="s">
        <v>687</v>
      </c>
      <c r="B106" s="102" t="s">
        <v>220</v>
      </c>
      <c r="C106" s="103" t="s">
        <v>699</v>
      </c>
      <c r="D106" s="104">
        <f>D107</f>
        <v>190000</v>
      </c>
      <c r="E106" s="104">
        <f t="shared" ref="E106:F106" si="64">E107</f>
        <v>0</v>
      </c>
      <c r="F106" s="108">
        <f t="shared" si="64"/>
        <v>190000</v>
      </c>
      <c r="G106" s="179"/>
    </row>
    <row r="107" spans="1:7" ht="22.5">
      <c r="A107" s="116" t="s">
        <v>360</v>
      </c>
      <c r="B107" s="102" t="s">
        <v>220</v>
      </c>
      <c r="C107" s="103" t="s">
        <v>698</v>
      </c>
      <c r="D107" s="104">
        <f>D108</f>
        <v>190000</v>
      </c>
      <c r="E107" s="104">
        <f t="shared" ref="E107:F107" si="65">E108</f>
        <v>0</v>
      </c>
      <c r="F107" s="108">
        <f t="shared" si="65"/>
        <v>190000</v>
      </c>
      <c r="G107" s="179"/>
    </row>
    <row r="108" spans="1:7" ht="22.5">
      <c r="A108" s="116" t="s">
        <v>361</v>
      </c>
      <c r="B108" s="102" t="s">
        <v>220</v>
      </c>
      <c r="C108" s="103" t="s">
        <v>697</v>
      </c>
      <c r="D108" s="104">
        <f>D109</f>
        <v>190000</v>
      </c>
      <c r="E108" s="104">
        <f t="shared" ref="E108:F108" si="66">E109</f>
        <v>0</v>
      </c>
      <c r="F108" s="108">
        <f t="shared" si="66"/>
        <v>190000</v>
      </c>
      <c r="G108" s="179"/>
    </row>
    <row r="109" spans="1:7">
      <c r="A109" s="166" t="s">
        <v>224</v>
      </c>
      <c r="B109" s="102" t="s">
        <v>220</v>
      </c>
      <c r="C109" s="103" t="s">
        <v>263</v>
      </c>
      <c r="D109" s="104">
        <v>190000</v>
      </c>
      <c r="E109" s="104">
        <v>0</v>
      </c>
      <c r="F109" s="105">
        <v>190000</v>
      </c>
      <c r="G109" s="179"/>
    </row>
    <row r="110" spans="1:7" ht="33.75">
      <c r="A110" s="116" t="s">
        <v>684</v>
      </c>
      <c r="B110" s="102" t="s">
        <v>220</v>
      </c>
      <c r="C110" s="103" t="s">
        <v>696</v>
      </c>
      <c r="D110" s="104">
        <f>D111</f>
        <v>60000</v>
      </c>
      <c r="E110" s="104">
        <f>E111</f>
        <v>10000</v>
      </c>
      <c r="F110" s="108">
        <f>F111</f>
        <v>50000</v>
      </c>
      <c r="G110" s="179"/>
    </row>
    <row r="111" spans="1:7" ht="22.5">
      <c r="A111" s="116" t="s">
        <v>685</v>
      </c>
      <c r="B111" s="102" t="s">
        <v>220</v>
      </c>
      <c r="C111" s="103" t="s">
        <v>695</v>
      </c>
      <c r="D111" s="104">
        <f>D112</f>
        <v>60000</v>
      </c>
      <c r="E111" s="104">
        <f t="shared" ref="E111:F111" si="67">E112</f>
        <v>10000</v>
      </c>
      <c r="F111" s="108">
        <f t="shared" si="67"/>
        <v>50000</v>
      </c>
      <c r="G111" s="179"/>
    </row>
    <row r="112" spans="1:7" ht="22.5">
      <c r="A112" s="116" t="s">
        <v>360</v>
      </c>
      <c r="B112" s="102" t="s">
        <v>220</v>
      </c>
      <c r="C112" s="103" t="s">
        <v>694</v>
      </c>
      <c r="D112" s="104">
        <f>D113</f>
        <v>60000</v>
      </c>
      <c r="E112" s="104">
        <f t="shared" ref="E112:F112" si="68">E113</f>
        <v>10000</v>
      </c>
      <c r="F112" s="108">
        <f t="shared" si="68"/>
        <v>50000</v>
      </c>
      <c r="G112" s="179"/>
    </row>
    <row r="113" spans="1:7" ht="22.5">
      <c r="A113" s="116" t="s">
        <v>361</v>
      </c>
      <c r="B113" s="102" t="s">
        <v>220</v>
      </c>
      <c r="C113" s="103" t="s">
        <v>693</v>
      </c>
      <c r="D113" s="104">
        <f>D114</f>
        <v>60000</v>
      </c>
      <c r="E113" s="104">
        <f t="shared" ref="E113:F113" si="69">E114</f>
        <v>10000</v>
      </c>
      <c r="F113" s="108">
        <f t="shared" si="69"/>
        <v>50000</v>
      </c>
      <c r="G113" s="179"/>
    </row>
    <row r="114" spans="1:7">
      <c r="A114" s="166" t="s">
        <v>224</v>
      </c>
      <c r="B114" s="102" t="s">
        <v>220</v>
      </c>
      <c r="C114" s="103" t="s">
        <v>264</v>
      </c>
      <c r="D114" s="104">
        <v>60000</v>
      </c>
      <c r="E114" s="104">
        <v>10000</v>
      </c>
      <c r="F114" s="105">
        <v>50000</v>
      </c>
      <c r="G114" s="179"/>
    </row>
    <row r="115" spans="1:7">
      <c r="A115" s="166" t="s">
        <v>683</v>
      </c>
      <c r="B115" s="102" t="s">
        <v>220</v>
      </c>
      <c r="C115" s="103" t="s">
        <v>682</v>
      </c>
      <c r="D115" s="104">
        <f>D157+D116</f>
        <v>22567787.59</v>
      </c>
      <c r="E115" s="104">
        <f>E157+E116</f>
        <v>2880943.69</v>
      </c>
      <c r="F115" s="108">
        <f t="shared" ref="F115" si="70">F157+F116</f>
        <v>19686843.899999999</v>
      </c>
      <c r="G115" s="179"/>
    </row>
    <row r="116" spans="1:7">
      <c r="A116" s="116" t="s">
        <v>668</v>
      </c>
      <c r="B116" s="102" t="s">
        <v>220</v>
      </c>
      <c r="C116" s="103" t="s">
        <v>681</v>
      </c>
      <c r="D116" s="104">
        <f>D128+D117</f>
        <v>19218165.59</v>
      </c>
      <c r="E116" s="104">
        <f>E128+E117</f>
        <v>2808943.69</v>
      </c>
      <c r="F116" s="108">
        <f t="shared" ref="F116" si="71">F128+F117</f>
        <v>16409221.9</v>
      </c>
      <c r="G116" s="179"/>
    </row>
    <row r="117" spans="1:7" ht="34.5">
      <c r="A117" s="174" t="s">
        <v>669</v>
      </c>
      <c r="B117" s="102" t="s">
        <v>220</v>
      </c>
      <c r="C117" s="103" t="s">
        <v>680</v>
      </c>
      <c r="D117" s="104">
        <f>D123+D118</f>
        <v>1760000</v>
      </c>
      <c r="E117" s="104">
        <f>E123+E118</f>
        <v>0</v>
      </c>
      <c r="F117" s="108">
        <f t="shared" ref="F117" si="72">F123+F118</f>
        <v>1760000</v>
      </c>
      <c r="G117" s="179"/>
    </row>
    <row r="118" spans="1:7" ht="22.5">
      <c r="A118" s="116" t="s">
        <v>670</v>
      </c>
      <c r="B118" s="102" t="s">
        <v>220</v>
      </c>
      <c r="C118" s="103" t="s">
        <v>679</v>
      </c>
      <c r="D118" s="104">
        <f>D119</f>
        <v>1680000</v>
      </c>
      <c r="E118" s="104">
        <f t="shared" ref="E118:F118" si="73">E119</f>
        <v>0</v>
      </c>
      <c r="F118" s="108">
        <f t="shared" si="73"/>
        <v>1680000</v>
      </c>
      <c r="G118" s="179"/>
    </row>
    <row r="119" spans="1:7" ht="22.5">
      <c r="A119" s="116" t="s">
        <v>671</v>
      </c>
      <c r="B119" s="102" t="s">
        <v>220</v>
      </c>
      <c r="C119" s="103" t="s">
        <v>678</v>
      </c>
      <c r="D119" s="104">
        <f>D120</f>
        <v>1680000</v>
      </c>
      <c r="E119" s="104">
        <f t="shared" ref="E119:F119" si="74">E120</f>
        <v>0</v>
      </c>
      <c r="F119" s="108">
        <f t="shared" si="74"/>
        <v>1680000</v>
      </c>
      <c r="G119" s="179"/>
    </row>
    <row r="120" spans="1:7" ht="22.5">
      <c r="A120" s="116" t="s">
        <v>360</v>
      </c>
      <c r="B120" s="102" t="s">
        <v>220</v>
      </c>
      <c r="C120" s="103" t="s">
        <v>677</v>
      </c>
      <c r="D120" s="104">
        <f>D121</f>
        <v>1680000</v>
      </c>
      <c r="E120" s="104">
        <f t="shared" ref="E120:F120" si="75">E121</f>
        <v>0</v>
      </c>
      <c r="F120" s="108">
        <f t="shared" si="75"/>
        <v>1680000</v>
      </c>
      <c r="G120" s="179"/>
    </row>
    <row r="121" spans="1:7" ht="22.5">
      <c r="A121" s="116" t="s">
        <v>361</v>
      </c>
      <c r="B121" s="102" t="s">
        <v>220</v>
      </c>
      <c r="C121" s="103" t="s">
        <v>676</v>
      </c>
      <c r="D121" s="104">
        <f>D122</f>
        <v>1680000</v>
      </c>
      <c r="E121" s="104">
        <f t="shared" ref="E121:F121" si="76">E122</f>
        <v>0</v>
      </c>
      <c r="F121" s="108">
        <f t="shared" si="76"/>
        <v>1680000</v>
      </c>
      <c r="G121" s="179"/>
    </row>
    <row r="122" spans="1:7">
      <c r="A122" s="166" t="s">
        <v>224</v>
      </c>
      <c r="B122" s="102" t="s">
        <v>220</v>
      </c>
      <c r="C122" s="103" t="s">
        <v>265</v>
      </c>
      <c r="D122" s="104">
        <v>1680000</v>
      </c>
      <c r="E122" s="104">
        <v>0</v>
      </c>
      <c r="F122" s="105">
        <v>1680000</v>
      </c>
      <c r="G122" s="179"/>
    </row>
    <row r="123" spans="1:7" ht="22.5">
      <c r="A123" s="116" t="s">
        <v>666</v>
      </c>
      <c r="B123" s="102" t="s">
        <v>220</v>
      </c>
      <c r="C123" s="103" t="s">
        <v>675</v>
      </c>
      <c r="D123" s="104">
        <f>D124</f>
        <v>80000</v>
      </c>
      <c r="E123" s="104">
        <f t="shared" ref="E123:F123" si="77">E124</f>
        <v>0</v>
      </c>
      <c r="F123" s="108">
        <f t="shared" si="77"/>
        <v>80000</v>
      </c>
      <c r="G123" s="179"/>
    </row>
    <row r="124" spans="1:7">
      <c r="A124" s="116" t="s">
        <v>667</v>
      </c>
      <c r="B124" s="102" t="s">
        <v>220</v>
      </c>
      <c r="C124" s="103" t="s">
        <v>674</v>
      </c>
      <c r="D124" s="104">
        <f>D125</f>
        <v>80000</v>
      </c>
      <c r="E124" s="104">
        <f t="shared" ref="E124:F124" si="78">E125</f>
        <v>0</v>
      </c>
      <c r="F124" s="108">
        <f t="shared" si="78"/>
        <v>80000</v>
      </c>
      <c r="G124" s="179"/>
    </row>
    <row r="125" spans="1:7" ht="22.5">
      <c r="A125" s="116" t="s">
        <v>360</v>
      </c>
      <c r="B125" s="102" t="s">
        <v>220</v>
      </c>
      <c r="C125" s="103" t="s">
        <v>673</v>
      </c>
      <c r="D125" s="104">
        <f>D126</f>
        <v>80000</v>
      </c>
      <c r="E125" s="104">
        <f t="shared" ref="E125:F125" si="79">E126</f>
        <v>0</v>
      </c>
      <c r="F125" s="108">
        <f t="shared" si="79"/>
        <v>80000</v>
      </c>
      <c r="G125" s="179"/>
    </row>
    <row r="126" spans="1:7" ht="22.5">
      <c r="A126" s="116" t="s">
        <v>361</v>
      </c>
      <c r="B126" s="102" t="s">
        <v>220</v>
      </c>
      <c r="C126" s="103" t="s">
        <v>672</v>
      </c>
      <c r="D126" s="104">
        <f>D127</f>
        <v>80000</v>
      </c>
      <c r="E126" s="104">
        <f t="shared" ref="E126:F126" si="80">E127</f>
        <v>0</v>
      </c>
      <c r="F126" s="108">
        <f t="shared" si="80"/>
        <v>80000</v>
      </c>
      <c r="G126" s="179"/>
    </row>
    <row r="127" spans="1:7">
      <c r="A127" s="166" t="s">
        <v>224</v>
      </c>
      <c r="B127" s="102" t="s">
        <v>220</v>
      </c>
      <c r="C127" s="103" t="s">
        <v>266</v>
      </c>
      <c r="D127" s="104">
        <v>80000</v>
      </c>
      <c r="E127" s="104">
        <v>0</v>
      </c>
      <c r="F127" s="105">
        <v>80000</v>
      </c>
      <c r="G127" s="179"/>
    </row>
    <row r="128" spans="1:7" ht="45">
      <c r="A128" s="175" t="s">
        <v>658</v>
      </c>
      <c r="B128" s="102" t="s">
        <v>220</v>
      </c>
      <c r="C128" s="103" t="s">
        <v>665</v>
      </c>
      <c r="D128" s="104">
        <f>D144+D139+D134+D129</f>
        <v>17458165.59</v>
      </c>
      <c r="E128" s="104">
        <f>E144+E139+E134+E129</f>
        <v>2808943.69</v>
      </c>
      <c r="F128" s="108">
        <f>F144+F139+F134+F129</f>
        <v>14649221.9</v>
      </c>
      <c r="G128" s="179"/>
    </row>
    <row r="129" spans="1:7" ht="22.5">
      <c r="A129" s="116" t="s">
        <v>659</v>
      </c>
      <c r="B129" s="102" t="s">
        <v>220</v>
      </c>
      <c r="C129" s="103" t="s">
        <v>664</v>
      </c>
      <c r="D129" s="104">
        <f>D130</f>
        <v>4304043.6900000004</v>
      </c>
      <c r="E129" s="104">
        <f t="shared" ref="E129:F129" si="81">E130</f>
        <v>2804043.69</v>
      </c>
      <c r="F129" s="108">
        <f t="shared" si="81"/>
        <v>1500000</v>
      </c>
      <c r="G129" s="179"/>
    </row>
    <row r="130" spans="1:7" ht="22.5">
      <c r="A130" s="116" t="s">
        <v>660</v>
      </c>
      <c r="B130" s="102" t="s">
        <v>220</v>
      </c>
      <c r="C130" s="103" t="s">
        <v>663</v>
      </c>
      <c r="D130" s="104">
        <f>D131</f>
        <v>4304043.6900000004</v>
      </c>
      <c r="E130" s="104">
        <f t="shared" ref="E130:F130" si="82">E131</f>
        <v>2804043.69</v>
      </c>
      <c r="F130" s="108">
        <f t="shared" si="82"/>
        <v>1500000</v>
      </c>
      <c r="G130" s="179"/>
    </row>
    <row r="131" spans="1:7" ht="22.5">
      <c r="A131" s="116" t="s">
        <v>360</v>
      </c>
      <c r="B131" s="102" t="s">
        <v>220</v>
      </c>
      <c r="C131" s="103" t="s">
        <v>662</v>
      </c>
      <c r="D131" s="104">
        <f>D132</f>
        <v>4304043.6900000004</v>
      </c>
      <c r="E131" s="104">
        <f t="shared" ref="E131:F131" si="83">E132</f>
        <v>2804043.69</v>
      </c>
      <c r="F131" s="108">
        <f t="shared" si="83"/>
        <v>1500000</v>
      </c>
      <c r="G131" s="179"/>
    </row>
    <row r="132" spans="1:7" ht="22.5">
      <c r="A132" s="116" t="s">
        <v>361</v>
      </c>
      <c r="B132" s="102" t="s">
        <v>220</v>
      </c>
      <c r="C132" s="103" t="s">
        <v>661</v>
      </c>
      <c r="D132" s="104">
        <f>D133</f>
        <v>4304043.6900000004</v>
      </c>
      <c r="E132" s="104">
        <f t="shared" ref="E132:F132" si="84">E133</f>
        <v>2804043.69</v>
      </c>
      <c r="F132" s="108">
        <f t="shared" si="84"/>
        <v>1500000</v>
      </c>
      <c r="G132" s="179"/>
    </row>
    <row r="133" spans="1:7">
      <c r="A133" s="166" t="s">
        <v>224</v>
      </c>
      <c r="B133" s="102" t="s">
        <v>220</v>
      </c>
      <c r="C133" s="103" t="s">
        <v>267</v>
      </c>
      <c r="D133" s="104">
        <v>4304043.6900000004</v>
      </c>
      <c r="E133" s="104">
        <v>2804043.69</v>
      </c>
      <c r="F133" s="105">
        <v>1500000</v>
      </c>
      <c r="G133" s="179"/>
    </row>
    <row r="134" spans="1:7" ht="22.5">
      <c r="A134" s="116" t="s">
        <v>652</v>
      </c>
      <c r="B134" s="102" t="s">
        <v>220</v>
      </c>
      <c r="C134" s="103" t="s">
        <v>657</v>
      </c>
      <c r="D134" s="104">
        <f>D135</f>
        <v>280000</v>
      </c>
      <c r="E134" s="104">
        <f t="shared" ref="E134:F134" si="85">E135</f>
        <v>0</v>
      </c>
      <c r="F134" s="108">
        <f t="shared" si="85"/>
        <v>280000</v>
      </c>
      <c r="G134" s="179"/>
    </row>
    <row r="135" spans="1:7" ht="22.5">
      <c r="A135" s="116" t="s">
        <v>653</v>
      </c>
      <c r="B135" s="102" t="s">
        <v>220</v>
      </c>
      <c r="C135" s="103" t="s">
        <v>656</v>
      </c>
      <c r="D135" s="104">
        <f>D136</f>
        <v>280000</v>
      </c>
      <c r="E135" s="104">
        <f t="shared" ref="E135:F135" si="86">E136</f>
        <v>0</v>
      </c>
      <c r="F135" s="108">
        <f t="shared" si="86"/>
        <v>280000</v>
      </c>
      <c r="G135" s="179"/>
    </row>
    <row r="136" spans="1:7" ht="22.5">
      <c r="A136" s="116" t="s">
        <v>360</v>
      </c>
      <c r="B136" s="102" t="s">
        <v>220</v>
      </c>
      <c r="C136" s="103" t="s">
        <v>655</v>
      </c>
      <c r="D136" s="104">
        <f>D137</f>
        <v>280000</v>
      </c>
      <c r="E136" s="104">
        <f t="shared" ref="E136:F136" si="87">E137</f>
        <v>0</v>
      </c>
      <c r="F136" s="108">
        <f t="shared" si="87"/>
        <v>280000</v>
      </c>
      <c r="G136" s="179"/>
    </row>
    <row r="137" spans="1:7" ht="22.5">
      <c r="A137" s="116" t="s">
        <v>361</v>
      </c>
      <c r="B137" s="102" t="s">
        <v>220</v>
      </c>
      <c r="C137" s="103" t="s">
        <v>654</v>
      </c>
      <c r="D137" s="104">
        <f>D138</f>
        <v>280000</v>
      </c>
      <c r="E137" s="104">
        <f t="shared" ref="E137:F137" si="88">E138</f>
        <v>0</v>
      </c>
      <c r="F137" s="108">
        <f t="shared" si="88"/>
        <v>280000</v>
      </c>
      <c r="G137" s="179"/>
    </row>
    <row r="138" spans="1:7">
      <c r="A138" s="166" t="s">
        <v>224</v>
      </c>
      <c r="B138" s="102" t="s">
        <v>220</v>
      </c>
      <c r="C138" s="103" t="s">
        <v>268</v>
      </c>
      <c r="D138" s="104">
        <v>280000</v>
      </c>
      <c r="E138" s="104">
        <v>0</v>
      </c>
      <c r="F138" s="105">
        <v>280000</v>
      </c>
      <c r="G138" s="179"/>
    </row>
    <row r="139" spans="1:7" ht="22.5">
      <c r="A139" s="116" t="s">
        <v>646</v>
      </c>
      <c r="B139" s="102" t="s">
        <v>220</v>
      </c>
      <c r="C139" s="103" t="s">
        <v>651</v>
      </c>
      <c r="D139" s="104">
        <f>D140</f>
        <v>269733.90000000002</v>
      </c>
      <c r="E139" s="104">
        <f t="shared" ref="E139:F139" si="89">E140</f>
        <v>0</v>
      </c>
      <c r="F139" s="108">
        <f t="shared" si="89"/>
        <v>269733.90000000002</v>
      </c>
      <c r="G139" s="179"/>
    </row>
    <row r="140" spans="1:7" ht="22.5">
      <c r="A140" s="116" t="s">
        <v>647</v>
      </c>
      <c r="B140" s="102" t="s">
        <v>220</v>
      </c>
      <c r="C140" s="103" t="s">
        <v>650</v>
      </c>
      <c r="D140" s="104">
        <f>D141</f>
        <v>269733.90000000002</v>
      </c>
      <c r="E140" s="104">
        <f t="shared" ref="E140:F140" si="90">E141</f>
        <v>0</v>
      </c>
      <c r="F140" s="108">
        <f t="shared" si="90"/>
        <v>269733.90000000002</v>
      </c>
      <c r="G140" s="179"/>
    </row>
    <row r="141" spans="1:7" ht="22.5">
      <c r="A141" s="116" t="s">
        <v>360</v>
      </c>
      <c r="B141" s="102" t="s">
        <v>220</v>
      </c>
      <c r="C141" s="103" t="s">
        <v>649</v>
      </c>
      <c r="D141" s="104">
        <f>D142</f>
        <v>269733.90000000002</v>
      </c>
      <c r="E141" s="104">
        <f t="shared" ref="E141:F141" si="91">E142</f>
        <v>0</v>
      </c>
      <c r="F141" s="108">
        <f t="shared" si="91"/>
        <v>269733.90000000002</v>
      </c>
      <c r="G141" s="179"/>
    </row>
    <row r="142" spans="1:7" ht="22.5">
      <c r="A142" s="116" t="s">
        <v>361</v>
      </c>
      <c r="B142" s="102" t="s">
        <v>220</v>
      </c>
      <c r="C142" s="103" t="s">
        <v>648</v>
      </c>
      <c r="D142" s="104">
        <f>D143</f>
        <v>269733.90000000002</v>
      </c>
      <c r="E142" s="104">
        <f t="shared" ref="E142:F142" si="92">E143</f>
        <v>0</v>
      </c>
      <c r="F142" s="108">
        <f t="shared" si="92"/>
        <v>269733.90000000002</v>
      </c>
      <c r="G142" s="179"/>
    </row>
    <row r="143" spans="1:7">
      <c r="A143" s="166" t="s">
        <v>224</v>
      </c>
      <c r="B143" s="102" t="s">
        <v>220</v>
      </c>
      <c r="C143" s="103" t="s">
        <v>269</v>
      </c>
      <c r="D143" s="104">
        <v>269733.90000000002</v>
      </c>
      <c r="E143" s="104">
        <v>0</v>
      </c>
      <c r="F143" s="105">
        <v>269733.90000000002</v>
      </c>
      <c r="G143" s="179"/>
    </row>
    <row r="144" spans="1:7" ht="22.5">
      <c r="A144" s="116" t="s">
        <v>634</v>
      </c>
      <c r="B144" s="102" t="s">
        <v>220</v>
      </c>
      <c r="C144" s="103" t="s">
        <v>645</v>
      </c>
      <c r="D144" s="104">
        <f>D153+D149+D145</f>
        <v>12604388</v>
      </c>
      <c r="E144" s="104">
        <f t="shared" ref="E144:F144" si="93">E153+E149+E145</f>
        <v>4900</v>
      </c>
      <c r="F144" s="108">
        <f t="shared" si="93"/>
        <v>12599488</v>
      </c>
      <c r="G144" s="179"/>
    </row>
    <row r="145" spans="1:7" ht="22.5">
      <c r="A145" s="116" t="s">
        <v>635</v>
      </c>
      <c r="B145" s="102" t="s">
        <v>220</v>
      </c>
      <c r="C145" s="103" t="s">
        <v>644</v>
      </c>
      <c r="D145" s="104">
        <f>D146</f>
        <v>4364380</v>
      </c>
      <c r="E145" s="104">
        <f t="shared" ref="E145:F145" si="94">E146</f>
        <v>4900</v>
      </c>
      <c r="F145" s="108">
        <f t="shared" si="94"/>
        <v>4359480</v>
      </c>
      <c r="G145" s="179"/>
    </row>
    <row r="146" spans="1:7" ht="22.5">
      <c r="A146" s="116" t="s">
        <v>360</v>
      </c>
      <c r="B146" s="102" t="s">
        <v>220</v>
      </c>
      <c r="C146" s="103" t="s">
        <v>643</v>
      </c>
      <c r="D146" s="104">
        <f>D147</f>
        <v>4364380</v>
      </c>
      <c r="E146" s="104">
        <f t="shared" ref="E146:F146" si="95">E147</f>
        <v>4900</v>
      </c>
      <c r="F146" s="108">
        <f t="shared" si="95"/>
        <v>4359480</v>
      </c>
      <c r="G146" s="179"/>
    </row>
    <row r="147" spans="1:7" ht="22.5">
      <c r="A147" s="116" t="s">
        <v>361</v>
      </c>
      <c r="B147" s="102" t="s">
        <v>220</v>
      </c>
      <c r="C147" s="103" t="s">
        <v>642</v>
      </c>
      <c r="D147" s="104">
        <f>D148</f>
        <v>4364380</v>
      </c>
      <c r="E147" s="104">
        <f t="shared" ref="E147:F147" si="96">E148</f>
        <v>4900</v>
      </c>
      <c r="F147" s="108">
        <f t="shared" si="96"/>
        <v>4359480</v>
      </c>
      <c r="G147" s="179"/>
    </row>
    <row r="148" spans="1:7">
      <c r="A148" s="166" t="s">
        <v>224</v>
      </c>
      <c r="B148" s="102" t="s">
        <v>220</v>
      </c>
      <c r="C148" s="103" t="s">
        <v>270</v>
      </c>
      <c r="D148" s="104">
        <v>4364380</v>
      </c>
      <c r="E148" s="104">
        <v>4900</v>
      </c>
      <c r="F148" s="105">
        <v>4359480</v>
      </c>
      <c r="G148" s="179"/>
    </row>
    <row r="149" spans="1:7" ht="33.75">
      <c r="A149" s="79" t="s">
        <v>793</v>
      </c>
      <c r="B149" s="102" t="s">
        <v>220</v>
      </c>
      <c r="C149" s="103" t="s">
        <v>641</v>
      </c>
      <c r="D149" s="104">
        <f>D150</f>
        <v>4124000</v>
      </c>
      <c r="E149" s="104">
        <f t="shared" ref="E149:F149" si="97">E150</f>
        <v>0</v>
      </c>
      <c r="F149" s="108">
        <f t="shared" si="97"/>
        <v>4124000</v>
      </c>
      <c r="G149" s="179"/>
    </row>
    <row r="150" spans="1:7" ht="22.5">
      <c r="A150" s="79" t="s">
        <v>360</v>
      </c>
      <c r="B150" s="102" t="s">
        <v>220</v>
      </c>
      <c r="C150" s="103" t="s">
        <v>640</v>
      </c>
      <c r="D150" s="104">
        <f>D151</f>
        <v>4124000</v>
      </c>
      <c r="E150" s="104">
        <f>E151</f>
        <v>0</v>
      </c>
      <c r="F150" s="108">
        <f>F151</f>
        <v>4124000</v>
      </c>
      <c r="G150" s="179"/>
    </row>
    <row r="151" spans="1:7" ht="22.5">
      <c r="A151" s="79" t="s">
        <v>361</v>
      </c>
      <c r="B151" s="102" t="s">
        <v>220</v>
      </c>
      <c r="C151" s="103" t="s">
        <v>639</v>
      </c>
      <c r="D151" s="104">
        <f>D152</f>
        <v>4124000</v>
      </c>
      <c r="E151" s="104">
        <f t="shared" ref="E151:F151" si="98">E152</f>
        <v>0</v>
      </c>
      <c r="F151" s="108">
        <f t="shared" si="98"/>
        <v>4124000</v>
      </c>
      <c r="G151" s="179"/>
    </row>
    <row r="152" spans="1:7">
      <c r="A152" s="166" t="s">
        <v>224</v>
      </c>
      <c r="B152" s="102" t="s">
        <v>220</v>
      </c>
      <c r="C152" s="103" t="s">
        <v>271</v>
      </c>
      <c r="D152" s="104">
        <v>4124000</v>
      </c>
      <c r="E152" s="104">
        <v>0</v>
      </c>
      <c r="F152" s="105">
        <v>4124000</v>
      </c>
      <c r="G152" s="179"/>
    </row>
    <row r="153" spans="1:7" ht="33.75">
      <c r="A153" s="79" t="s">
        <v>794</v>
      </c>
      <c r="B153" s="102" t="s">
        <v>220</v>
      </c>
      <c r="C153" s="103" t="s">
        <v>638</v>
      </c>
      <c r="D153" s="104">
        <f>D154</f>
        <v>4116008</v>
      </c>
      <c r="E153" s="104">
        <f t="shared" ref="E153:F153" si="99">E154</f>
        <v>0</v>
      </c>
      <c r="F153" s="108">
        <f t="shared" si="99"/>
        <v>4116008</v>
      </c>
      <c r="G153" s="179"/>
    </row>
    <row r="154" spans="1:7" ht="22.5">
      <c r="A154" s="79" t="s">
        <v>360</v>
      </c>
      <c r="B154" s="102" t="s">
        <v>220</v>
      </c>
      <c r="C154" s="103" t="s">
        <v>637</v>
      </c>
      <c r="D154" s="104">
        <f>D155</f>
        <v>4116008</v>
      </c>
      <c r="E154" s="104">
        <f t="shared" ref="E154:F154" si="100">E155</f>
        <v>0</v>
      </c>
      <c r="F154" s="108">
        <f t="shared" si="100"/>
        <v>4116008</v>
      </c>
      <c r="G154" s="179"/>
    </row>
    <row r="155" spans="1:7" ht="22.5">
      <c r="A155" s="79" t="s">
        <v>361</v>
      </c>
      <c r="B155" s="102" t="s">
        <v>220</v>
      </c>
      <c r="C155" s="103" t="s">
        <v>636</v>
      </c>
      <c r="D155" s="104">
        <f>D156</f>
        <v>4116008</v>
      </c>
      <c r="E155" s="104">
        <f t="shared" ref="E155:F155" si="101">E156</f>
        <v>0</v>
      </c>
      <c r="F155" s="108">
        <f t="shared" si="101"/>
        <v>4116008</v>
      </c>
      <c r="G155" s="179"/>
    </row>
    <row r="156" spans="1:7">
      <c r="A156" s="166" t="s">
        <v>224</v>
      </c>
      <c r="B156" s="102" t="s">
        <v>220</v>
      </c>
      <c r="C156" s="103" t="s">
        <v>272</v>
      </c>
      <c r="D156" s="104">
        <v>4116008</v>
      </c>
      <c r="E156" s="104">
        <v>0</v>
      </c>
      <c r="F156" s="105">
        <v>4116008</v>
      </c>
      <c r="G156" s="179"/>
    </row>
    <row r="157" spans="1:7">
      <c r="A157" s="116" t="s">
        <v>623</v>
      </c>
      <c r="B157" s="102" t="s">
        <v>220</v>
      </c>
      <c r="C157" s="103" t="s">
        <v>633</v>
      </c>
      <c r="D157" s="104">
        <f>D198+D177+D158</f>
        <v>3349622</v>
      </c>
      <c r="E157" s="104">
        <f t="shared" ref="E157:F157" si="102">E198+E177+E158</f>
        <v>72000</v>
      </c>
      <c r="F157" s="108">
        <f t="shared" si="102"/>
        <v>3277622</v>
      </c>
      <c r="G157" s="179"/>
    </row>
    <row r="158" spans="1:7" ht="22.5">
      <c r="A158" s="175" t="s">
        <v>624</v>
      </c>
      <c r="B158" s="102" t="s">
        <v>220</v>
      </c>
      <c r="C158" s="103" t="s">
        <v>632</v>
      </c>
      <c r="D158" s="104">
        <f>D164+D159</f>
        <v>2850822</v>
      </c>
      <c r="E158" s="104">
        <f t="shared" ref="E158:F158" si="103">E164+E159</f>
        <v>25200</v>
      </c>
      <c r="F158" s="108">
        <f t="shared" si="103"/>
        <v>2825622</v>
      </c>
      <c r="G158" s="179"/>
    </row>
    <row r="159" spans="1:7" ht="22.5">
      <c r="A159" s="116" t="s">
        <v>625</v>
      </c>
      <c r="B159" s="102" t="s">
        <v>220</v>
      </c>
      <c r="C159" s="103" t="s">
        <v>630</v>
      </c>
      <c r="D159" s="104">
        <f>D160</f>
        <v>970000</v>
      </c>
      <c r="E159" s="104">
        <f t="shared" ref="E159:F159" si="104">E160</f>
        <v>25200</v>
      </c>
      <c r="F159" s="108">
        <f t="shared" si="104"/>
        <v>944800</v>
      </c>
      <c r="G159" s="179"/>
    </row>
    <row r="160" spans="1:7" ht="22.5">
      <c r="A160" s="116" t="s">
        <v>626</v>
      </c>
      <c r="B160" s="102" t="s">
        <v>220</v>
      </c>
      <c r="C160" s="103" t="s">
        <v>629</v>
      </c>
      <c r="D160" s="104">
        <f>D161</f>
        <v>970000</v>
      </c>
      <c r="E160" s="104">
        <f t="shared" ref="E160:F160" si="105">E161</f>
        <v>25200</v>
      </c>
      <c r="F160" s="108">
        <f t="shared" si="105"/>
        <v>944800</v>
      </c>
      <c r="G160" s="179"/>
    </row>
    <row r="161" spans="1:7" ht="22.5">
      <c r="A161" s="116" t="s">
        <v>360</v>
      </c>
      <c r="B161" s="102" t="s">
        <v>220</v>
      </c>
      <c r="C161" s="103" t="s">
        <v>628</v>
      </c>
      <c r="D161" s="104">
        <f>D162</f>
        <v>970000</v>
      </c>
      <c r="E161" s="104">
        <f t="shared" ref="E161:F161" si="106">E162</f>
        <v>25200</v>
      </c>
      <c r="F161" s="108">
        <f t="shared" si="106"/>
        <v>944800</v>
      </c>
      <c r="G161" s="179"/>
    </row>
    <row r="162" spans="1:7" ht="22.5">
      <c r="A162" s="116" t="s">
        <v>361</v>
      </c>
      <c r="B162" s="102" t="s">
        <v>220</v>
      </c>
      <c r="C162" s="103" t="s">
        <v>627</v>
      </c>
      <c r="D162" s="104">
        <f>D163</f>
        <v>970000</v>
      </c>
      <c r="E162" s="104">
        <f t="shared" ref="E162:F162" si="107">E163</f>
        <v>25200</v>
      </c>
      <c r="F162" s="108">
        <f t="shared" si="107"/>
        <v>944800</v>
      </c>
      <c r="G162" s="179"/>
    </row>
    <row r="163" spans="1:7">
      <c r="A163" s="166" t="s">
        <v>224</v>
      </c>
      <c r="B163" s="102" t="s">
        <v>220</v>
      </c>
      <c r="C163" s="103" t="s">
        <v>273</v>
      </c>
      <c r="D163" s="104">
        <v>970000</v>
      </c>
      <c r="E163" s="104">
        <v>25200</v>
      </c>
      <c r="F163" s="105">
        <v>944800</v>
      </c>
      <c r="G163" s="179"/>
    </row>
    <row r="164" spans="1:7" ht="33.75">
      <c r="A164" s="116" t="s">
        <v>613</v>
      </c>
      <c r="B164" s="102" t="s">
        <v>220</v>
      </c>
      <c r="C164" s="103" t="s">
        <v>631</v>
      </c>
      <c r="D164" s="104">
        <f>D173+D169+D165</f>
        <v>1880822</v>
      </c>
      <c r="E164" s="104">
        <f t="shared" ref="E164:F164" si="108">E173+E169+E165</f>
        <v>0</v>
      </c>
      <c r="F164" s="108">
        <f t="shared" si="108"/>
        <v>1880822</v>
      </c>
      <c r="G164" s="179"/>
    </row>
    <row r="165" spans="1:7" ht="33.75">
      <c r="A165" s="116" t="s">
        <v>612</v>
      </c>
      <c r="B165" s="102" t="s">
        <v>220</v>
      </c>
      <c r="C165" s="103" t="s">
        <v>622</v>
      </c>
      <c r="D165" s="104">
        <f>D166</f>
        <v>100000</v>
      </c>
      <c r="E165" s="104">
        <f t="shared" ref="E165:F165" si="109">E166</f>
        <v>0</v>
      </c>
      <c r="F165" s="108">
        <f t="shared" si="109"/>
        <v>100000</v>
      </c>
      <c r="G165" s="179"/>
    </row>
    <row r="166" spans="1:7" ht="22.5">
      <c r="A166" s="116" t="s">
        <v>360</v>
      </c>
      <c r="B166" s="102" t="s">
        <v>220</v>
      </c>
      <c r="C166" s="103" t="s">
        <v>621</v>
      </c>
      <c r="D166" s="104">
        <f>D167</f>
        <v>100000</v>
      </c>
      <c r="E166" s="104">
        <f t="shared" ref="E166:F166" si="110">E167</f>
        <v>0</v>
      </c>
      <c r="F166" s="108">
        <f t="shared" si="110"/>
        <v>100000</v>
      </c>
      <c r="G166" s="179"/>
    </row>
    <row r="167" spans="1:7" ht="22.5">
      <c r="A167" s="116" t="s">
        <v>361</v>
      </c>
      <c r="B167" s="102" t="s">
        <v>220</v>
      </c>
      <c r="C167" s="103" t="s">
        <v>620</v>
      </c>
      <c r="D167" s="104">
        <f>D168</f>
        <v>100000</v>
      </c>
      <c r="E167" s="104">
        <f t="shared" ref="E167:F167" si="111">E168</f>
        <v>0</v>
      </c>
      <c r="F167" s="108">
        <f t="shared" si="111"/>
        <v>100000</v>
      </c>
      <c r="G167" s="179"/>
    </row>
    <row r="168" spans="1:7">
      <c r="A168" s="166" t="s">
        <v>224</v>
      </c>
      <c r="B168" s="102" t="s">
        <v>220</v>
      </c>
      <c r="C168" s="103" t="s">
        <v>274</v>
      </c>
      <c r="D168" s="104">
        <v>100000</v>
      </c>
      <c r="E168" s="104">
        <v>0</v>
      </c>
      <c r="F168" s="105">
        <v>100000</v>
      </c>
      <c r="G168" s="179"/>
    </row>
    <row r="169" spans="1:7" ht="33.75">
      <c r="A169" s="116" t="s">
        <v>795</v>
      </c>
      <c r="B169" s="102" t="s">
        <v>220</v>
      </c>
      <c r="C169" s="103" t="s">
        <v>619</v>
      </c>
      <c r="D169" s="104">
        <f>D170</f>
        <v>1300000</v>
      </c>
      <c r="E169" s="104">
        <f t="shared" ref="E169:F169" si="112">E170</f>
        <v>0</v>
      </c>
      <c r="F169" s="108">
        <f t="shared" si="112"/>
        <v>1300000</v>
      </c>
      <c r="G169" s="179"/>
    </row>
    <row r="170" spans="1:7" ht="22.5">
      <c r="A170" s="116" t="s">
        <v>360</v>
      </c>
      <c r="B170" s="102" t="s">
        <v>220</v>
      </c>
      <c r="C170" s="103" t="s">
        <v>618</v>
      </c>
      <c r="D170" s="104">
        <f>D171</f>
        <v>1300000</v>
      </c>
      <c r="E170" s="104">
        <f t="shared" ref="E170:F170" si="113">E171</f>
        <v>0</v>
      </c>
      <c r="F170" s="108">
        <f t="shared" si="113"/>
        <v>1300000</v>
      </c>
      <c r="G170" s="179"/>
    </row>
    <row r="171" spans="1:7" ht="22.5">
      <c r="A171" s="116" t="s">
        <v>361</v>
      </c>
      <c r="B171" s="102" t="s">
        <v>220</v>
      </c>
      <c r="C171" s="103" t="s">
        <v>617</v>
      </c>
      <c r="D171" s="104">
        <f>D172</f>
        <v>1300000</v>
      </c>
      <c r="E171" s="104">
        <f t="shared" ref="E171:F171" si="114">E172</f>
        <v>0</v>
      </c>
      <c r="F171" s="108">
        <f t="shared" si="114"/>
        <v>1300000</v>
      </c>
      <c r="G171" s="179"/>
    </row>
    <row r="172" spans="1:7">
      <c r="A172" s="166" t="s">
        <v>224</v>
      </c>
      <c r="B172" s="102" t="s">
        <v>220</v>
      </c>
      <c r="C172" s="103" t="s">
        <v>275</v>
      </c>
      <c r="D172" s="104">
        <v>1300000</v>
      </c>
      <c r="E172" s="104">
        <v>0</v>
      </c>
      <c r="F172" s="105">
        <v>1300000</v>
      </c>
      <c r="G172" s="179"/>
    </row>
    <row r="173" spans="1:7" ht="33.75">
      <c r="A173" s="116" t="s">
        <v>796</v>
      </c>
      <c r="B173" s="102" t="s">
        <v>220</v>
      </c>
      <c r="C173" s="103" t="s">
        <v>616</v>
      </c>
      <c r="D173" s="104">
        <f>D174</f>
        <v>480822</v>
      </c>
      <c r="E173" s="104">
        <f t="shared" ref="E173:F173" si="115">E174</f>
        <v>0</v>
      </c>
      <c r="F173" s="108">
        <f t="shared" si="115"/>
        <v>480822</v>
      </c>
      <c r="G173" s="179"/>
    </row>
    <row r="174" spans="1:7" ht="22.5">
      <c r="A174" s="116" t="s">
        <v>360</v>
      </c>
      <c r="B174" s="102" t="s">
        <v>220</v>
      </c>
      <c r="C174" s="103" t="s">
        <v>615</v>
      </c>
      <c r="D174" s="104">
        <f>D175</f>
        <v>480822</v>
      </c>
      <c r="E174" s="104">
        <f t="shared" ref="E174:F174" si="116">E175</f>
        <v>0</v>
      </c>
      <c r="F174" s="108">
        <f t="shared" si="116"/>
        <v>480822</v>
      </c>
      <c r="G174" s="179"/>
    </row>
    <row r="175" spans="1:7" ht="22.5">
      <c r="A175" s="116" t="s">
        <v>361</v>
      </c>
      <c r="B175" s="102" t="s">
        <v>220</v>
      </c>
      <c r="C175" s="103" t="s">
        <v>614</v>
      </c>
      <c r="D175" s="104">
        <f>D176</f>
        <v>480822</v>
      </c>
      <c r="E175" s="104">
        <f t="shared" ref="E175:F175" si="117">E176</f>
        <v>0</v>
      </c>
      <c r="F175" s="108">
        <f t="shared" si="117"/>
        <v>480822</v>
      </c>
      <c r="G175" s="179"/>
    </row>
    <row r="176" spans="1:7">
      <c r="A176" s="166" t="s">
        <v>224</v>
      </c>
      <c r="B176" s="102" t="s">
        <v>220</v>
      </c>
      <c r="C176" s="103" t="s">
        <v>276</v>
      </c>
      <c r="D176" s="104">
        <v>480822</v>
      </c>
      <c r="E176" s="104">
        <v>0</v>
      </c>
      <c r="F176" s="105">
        <v>480822</v>
      </c>
      <c r="G176" s="179"/>
    </row>
    <row r="177" spans="1:7" ht="22.5">
      <c r="A177" s="175" t="s">
        <v>600</v>
      </c>
      <c r="B177" s="102" t="s">
        <v>220</v>
      </c>
      <c r="C177" s="103" t="s">
        <v>611</v>
      </c>
      <c r="D177" s="104">
        <f>D193+D188+D183+D178</f>
        <v>472000</v>
      </c>
      <c r="E177" s="104">
        <f t="shared" ref="E177:F177" si="118">E193+E188+E183+E178</f>
        <v>20000</v>
      </c>
      <c r="F177" s="108">
        <f t="shared" si="118"/>
        <v>452000</v>
      </c>
      <c r="G177" s="179"/>
    </row>
    <row r="178" spans="1:7" ht="22.5">
      <c r="A178" s="116" t="s">
        <v>601</v>
      </c>
      <c r="B178" s="102" t="s">
        <v>220</v>
      </c>
      <c r="C178" s="103" t="s">
        <v>610</v>
      </c>
      <c r="D178" s="104">
        <f>D179</f>
        <v>157000</v>
      </c>
      <c r="E178" s="104">
        <f t="shared" ref="E178:F178" si="119">E179</f>
        <v>0</v>
      </c>
      <c r="F178" s="108">
        <f t="shared" si="119"/>
        <v>157000</v>
      </c>
      <c r="G178" s="179"/>
    </row>
    <row r="179" spans="1:7" ht="22.5">
      <c r="A179" s="116" t="s">
        <v>602</v>
      </c>
      <c r="B179" s="102" t="s">
        <v>220</v>
      </c>
      <c r="C179" s="103" t="s">
        <v>609</v>
      </c>
      <c r="D179" s="104">
        <f>D180</f>
        <v>157000</v>
      </c>
      <c r="E179" s="104">
        <f t="shared" ref="E179:F179" si="120">E180</f>
        <v>0</v>
      </c>
      <c r="F179" s="108">
        <f t="shared" si="120"/>
        <v>157000</v>
      </c>
      <c r="G179" s="179"/>
    </row>
    <row r="180" spans="1:7" ht="22.5">
      <c r="A180" s="116" t="s">
        <v>360</v>
      </c>
      <c r="B180" s="102" t="s">
        <v>220</v>
      </c>
      <c r="C180" s="103" t="s">
        <v>608</v>
      </c>
      <c r="D180" s="104">
        <f>D181</f>
        <v>157000</v>
      </c>
      <c r="E180" s="104">
        <f t="shared" ref="E180:F180" si="121">E181</f>
        <v>0</v>
      </c>
      <c r="F180" s="108">
        <f t="shared" si="121"/>
        <v>157000</v>
      </c>
      <c r="G180" s="179"/>
    </row>
    <row r="181" spans="1:7" ht="22.5">
      <c r="A181" s="116" t="s">
        <v>361</v>
      </c>
      <c r="B181" s="102" t="s">
        <v>220</v>
      </c>
      <c r="C181" s="103" t="s">
        <v>607</v>
      </c>
      <c r="D181" s="104">
        <f>D182</f>
        <v>157000</v>
      </c>
      <c r="E181" s="104">
        <f t="shared" ref="E181:F181" si="122">E182</f>
        <v>0</v>
      </c>
      <c r="F181" s="108">
        <f t="shared" si="122"/>
        <v>157000</v>
      </c>
      <c r="G181" s="179"/>
    </row>
    <row r="182" spans="1:7">
      <c r="A182" s="166" t="s">
        <v>224</v>
      </c>
      <c r="B182" s="102" t="s">
        <v>220</v>
      </c>
      <c r="C182" s="103" t="s">
        <v>277</v>
      </c>
      <c r="D182" s="104">
        <v>157000</v>
      </c>
      <c r="E182" s="104">
        <v>0</v>
      </c>
      <c r="F182" s="105">
        <v>157000</v>
      </c>
      <c r="G182" s="179"/>
    </row>
    <row r="183" spans="1:7" ht="22.5">
      <c r="A183" s="116" t="s">
        <v>598</v>
      </c>
      <c r="B183" s="102" t="s">
        <v>220</v>
      </c>
      <c r="C183" s="103" t="s">
        <v>606</v>
      </c>
      <c r="D183" s="104">
        <f>D184</f>
        <v>180000</v>
      </c>
      <c r="E183" s="104">
        <f t="shared" ref="E183:F183" si="123">E184</f>
        <v>0</v>
      </c>
      <c r="F183" s="108">
        <f t="shared" si="123"/>
        <v>180000</v>
      </c>
      <c r="G183" s="179"/>
    </row>
    <row r="184" spans="1:7" ht="22.5">
      <c r="A184" s="116" t="s">
        <v>599</v>
      </c>
      <c r="B184" s="102" t="s">
        <v>220</v>
      </c>
      <c r="C184" s="103" t="s">
        <v>605</v>
      </c>
      <c r="D184" s="104">
        <f>D185</f>
        <v>180000</v>
      </c>
      <c r="E184" s="104">
        <f t="shared" ref="E184:F184" si="124">E185</f>
        <v>0</v>
      </c>
      <c r="F184" s="108">
        <f t="shared" si="124"/>
        <v>180000</v>
      </c>
      <c r="G184" s="179"/>
    </row>
    <row r="185" spans="1:7" ht="22.5">
      <c r="A185" s="116" t="s">
        <v>360</v>
      </c>
      <c r="B185" s="102" t="s">
        <v>220</v>
      </c>
      <c r="C185" s="103" t="s">
        <v>604</v>
      </c>
      <c r="D185" s="104">
        <f>D186</f>
        <v>180000</v>
      </c>
      <c r="E185" s="104">
        <f t="shared" ref="E185:F185" si="125">E186</f>
        <v>0</v>
      </c>
      <c r="F185" s="108">
        <f t="shared" si="125"/>
        <v>180000</v>
      </c>
      <c r="G185" s="179"/>
    </row>
    <row r="186" spans="1:7" ht="22.5">
      <c r="A186" s="116" t="s">
        <v>361</v>
      </c>
      <c r="B186" s="102" t="s">
        <v>220</v>
      </c>
      <c r="C186" s="103" t="s">
        <v>603</v>
      </c>
      <c r="D186" s="104">
        <f>D187</f>
        <v>180000</v>
      </c>
      <c r="E186" s="104">
        <f t="shared" ref="E186:F186" si="126">E187</f>
        <v>0</v>
      </c>
      <c r="F186" s="108">
        <f t="shared" si="126"/>
        <v>180000</v>
      </c>
      <c r="G186" s="179"/>
    </row>
    <row r="187" spans="1:7">
      <c r="A187" s="166" t="s">
        <v>224</v>
      </c>
      <c r="B187" s="102" t="s">
        <v>220</v>
      </c>
      <c r="C187" s="103" t="s">
        <v>278</v>
      </c>
      <c r="D187" s="104">
        <v>180000</v>
      </c>
      <c r="E187" s="104">
        <v>0</v>
      </c>
      <c r="F187" s="105">
        <v>180000</v>
      </c>
      <c r="G187" s="179"/>
    </row>
    <row r="188" spans="1:7" ht="22.5">
      <c r="A188" s="116" t="s">
        <v>592</v>
      </c>
      <c r="B188" s="102" t="s">
        <v>220</v>
      </c>
      <c r="C188" s="103" t="s">
        <v>597</v>
      </c>
      <c r="D188" s="104">
        <f>D189</f>
        <v>65000</v>
      </c>
      <c r="E188" s="104">
        <f t="shared" ref="E188:F188" si="127">E189</f>
        <v>0</v>
      </c>
      <c r="F188" s="108">
        <f t="shared" si="127"/>
        <v>65000</v>
      </c>
      <c r="G188" s="179"/>
    </row>
    <row r="189" spans="1:7" ht="22.5">
      <c r="A189" s="116" t="s">
        <v>593</v>
      </c>
      <c r="B189" s="102" t="s">
        <v>220</v>
      </c>
      <c r="C189" s="103" t="s">
        <v>596</v>
      </c>
      <c r="D189" s="104">
        <f>D190</f>
        <v>65000</v>
      </c>
      <c r="E189" s="104">
        <f t="shared" ref="E189:F189" si="128">E190</f>
        <v>0</v>
      </c>
      <c r="F189" s="108">
        <f t="shared" si="128"/>
        <v>65000</v>
      </c>
      <c r="G189" s="179"/>
    </row>
    <row r="190" spans="1:7" ht="22.5">
      <c r="A190" s="116" t="s">
        <v>360</v>
      </c>
      <c r="B190" s="102" t="s">
        <v>220</v>
      </c>
      <c r="C190" s="103" t="s">
        <v>595</v>
      </c>
      <c r="D190" s="104">
        <f>D191</f>
        <v>65000</v>
      </c>
      <c r="E190" s="104">
        <f t="shared" ref="E190:F190" si="129">E191</f>
        <v>0</v>
      </c>
      <c r="F190" s="108">
        <f t="shared" si="129"/>
        <v>65000</v>
      </c>
      <c r="G190" s="179"/>
    </row>
    <row r="191" spans="1:7" ht="22.5">
      <c r="A191" s="116" t="s">
        <v>361</v>
      </c>
      <c r="B191" s="102" t="s">
        <v>220</v>
      </c>
      <c r="C191" s="103" t="s">
        <v>594</v>
      </c>
      <c r="D191" s="104">
        <f>D192</f>
        <v>65000</v>
      </c>
      <c r="E191" s="104">
        <f t="shared" ref="E191:F191" si="130">E192</f>
        <v>0</v>
      </c>
      <c r="F191" s="108">
        <f t="shared" si="130"/>
        <v>65000</v>
      </c>
      <c r="G191" s="179"/>
    </row>
    <row r="192" spans="1:7">
      <c r="A192" s="166" t="s">
        <v>224</v>
      </c>
      <c r="B192" s="102" t="s">
        <v>220</v>
      </c>
      <c r="C192" s="103" t="s">
        <v>279</v>
      </c>
      <c r="D192" s="104">
        <v>65000</v>
      </c>
      <c r="E192" s="104">
        <v>0</v>
      </c>
      <c r="F192" s="105">
        <v>65000</v>
      </c>
      <c r="G192" s="179"/>
    </row>
    <row r="193" spans="1:7" ht="22.5">
      <c r="A193" s="116" t="s">
        <v>586</v>
      </c>
      <c r="B193" s="102" t="s">
        <v>220</v>
      </c>
      <c r="C193" s="103" t="s">
        <v>591</v>
      </c>
      <c r="D193" s="104">
        <f>D194</f>
        <v>70000</v>
      </c>
      <c r="E193" s="104">
        <f t="shared" ref="E193:F193" si="131">E194</f>
        <v>20000</v>
      </c>
      <c r="F193" s="108">
        <f t="shared" si="131"/>
        <v>50000</v>
      </c>
      <c r="G193" s="179"/>
    </row>
    <row r="194" spans="1:7" ht="16.5" customHeight="1">
      <c r="A194" s="116" t="s">
        <v>587</v>
      </c>
      <c r="B194" s="102" t="s">
        <v>220</v>
      </c>
      <c r="C194" s="103" t="s">
        <v>590</v>
      </c>
      <c r="D194" s="104">
        <f>D195</f>
        <v>70000</v>
      </c>
      <c r="E194" s="104">
        <f t="shared" ref="E194:F194" si="132">E195</f>
        <v>20000</v>
      </c>
      <c r="F194" s="108">
        <f t="shared" si="132"/>
        <v>50000</v>
      </c>
      <c r="G194" s="179"/>
    </row>
    <row r="195" spans="1:7" ht="22.5">
      <c r="A195" s="116" t="s">
        <v>360</v>
      </c>
      <c r="B195" s="102" t="s">
        <v>220</v>
      </c>
      <c r="C195" s="103" t="s">
        <v>589</v>
      </c>
      <c r="D195" s="104">
        <f>D196</f>
        <v>70000</v>
      </c>
      <c r="E195" s="104">
        <f t="shared" ref="E195:F195" si="133">E196</f>
        <v>20000</v>
      </c>
      <c r="F195" s="108">
        <f t="shared" si="133"/>
        <v>50000</v>
      </c>
      <c r="G195" s="179"/>
    </row>
    <row r="196" spans="1:7" ht="22.5">
      <c r="A196" s="116" t="s">
        <v>361</v>
      </c>
      <c r="B196" s="102" t="s">
        <v>220</v>
      </c>
      <c r="C196" s="103" t="s">
        <v>588</v>
      </c>
      <c r="D196" s="104">
        <f>D197</f>
        <v>70000</v>
      </c>
      <c r="E196" s="104">
        <f t="shared" ref="E196:F196" si="134">E197</f>
        <v>20000</v>
      </c>
      <c r="F196" s="108">
        <f t="shared" si="134"/>
        <v>50000</v>
      </c>
      <c r="G196" s="179"/>
    </row>
    <row r="197" spans="1:7">
      <c r="A197" s="166" t="s">
        <v>224</v>
      </c>
      <c r="B197" s="102" t="s">
        <v>220</v>
      </c>
      <c r="C197" s="103" t="s">
        <v>280</v>
      </c>
      <c r="D197" s="104">
        <v>70000</v>
      </c>
      <c r="E197" s="104">
        <v>20000</v>
      </c>
      <c r="F197" s="105">
        <v>50000</v>
      </c>
      <c r="G197" s="179"/>
    </row>
    <row r="198" spans="1:7">
      <c r="A198" s="116" t="s">
        <v>362</v>
      </c>
      <c r="B198" s="102" t="s">
        <v>220</v>
      </c>
      <c r="C198" s="103" t="s">
        <v>585</v>
      </c>
      <c r="D198" s="104">
        <f>D199</f>
        <v>26800</v>
      </c>
      <c r="E198" s="104">
        <f t="shared" ref="E198:F198" si="135">E199</f>
        <v>26800</v>
      </c>
      <c r="F198" s="108">
        <f t="shared" si="135"/>
        <v>0</v>
      </c>
      <c r="G198" s="179"/>
    </row>
    <row r="199" spans="1:7" ht="33.75">
      <c r="A199" s="169" t="s">
        <v>365</v>
      </c>
      <c r="B199" s="102" t="s">
        <v>220</v>
      </c>
      <c r="C199" s="103" t="s">
        <v>584</v>
      </c>
      <c r="D199" s="104">
        <f>D200</f>
        <v>26800</v>
      </c>
      <c r="E199" s="104">
        <f t="shared" ref="E199:F199" si="136">E200</f>
        <v>26800</v>
      </c>
      <c r="F199" s="108">
        <f t="shared" si="136"/>
        <v>0</v>
      </c>
      <c r="G199" s="179"/>
    </row>
    <row r="200" spans="1:7">
      <c r="A200" s="116" t="s">
        <v>363</v>
      </c>
      <c r="B200" s="102" t="s">
        <v>220</v>
      </c>
      <c r="C200" s="103" t="s">
        <v>583</v>
      </c>
      <c r="D200" s="104">
        <f>D201</f>
        <v>26800</v>
      </c>
      <c r="E200" s="104">
        <f t="shared" ref="E200:F200" si="137">E201</f>
        <v>26800</v>
      </c>
      <c r="F200" s="108">
        <f t="shared" si="137"/>
        <v>0</v>
      </c>
      <c r="G200" s="179"/>
    </row>
    <row r="201" spans="1:7">
      <c r="A201" s="166" t="s">
        <v>209</v>
      </c>
      <c r="B201" s="102" t="s">
        <v>220</v>
      </c>
      <c r="C201" s="103" t="s">
        <v>281</v>
      </c>
      <c r="D201" s="104">
        <v>26800</v>
      </c>
      <c r="E201" s="104">
        <v>26800</v>
      </c>
      <c r="F201" s="105">
        <v>0</v>
      </c>
      <c r="G201" s="179"/>
    </row>
    <row r="202" spans="1:7">
      <c r="A202" s="116" t="s">
        <v>366</v>
      </c>
      <c r="B202" s="102" t="s">
        <v>220</v>
      </c>
      <c r="C202" s="103" t="s">
        <v>582</v>
      </c>
      <c r="D202" s="104">
        <f>D254+D213+D203</f>
        <v>21887132.700000003</v>
      </c>
      <c r="E202" s="104">
        <f t="shared" ref="E202:F202" si="138">E254+E213+E203</f>
        <v>1094451.52</v>
      </c>
      <c r="F202" s="108">
        <f t="shared" si="138"/>
        <v>20792681.18</v>
      </c>
      <c r="G202" s="179"/>
    </row>
    <row r="203" spans="1:7">
      <c r="A203" s="116" t="s">
        <v>367</v>
      </c>
      <c r="B203" s="102" t="s">
        <v>220</v>
      </c>
      <c r="C203" s="103" t="s">
        <v>581</v>
      </c>
      <c r="D203" s="104">
        <f>D204</f>
        <v>476806.6</v>
      </c>
      <c r="E203" s="104">
        <f t="shared" ref="E203:F203" si="139">E204</f>
        <v>83461.5</v>
      </c>
      <c r="F203" s="108">
        <f t="shared" si="139"/>
        <v>393345.1</v>
      </c>
      <c r="G203" s="179"/>
    </row>
    <row r="204" spans="1:7">
      <c r="A204" s="116" t="s">
        <v>362</v>
      </c>
      <c r="B204" s="102" t="s">
        <v>220</v>
      </c>
      <c r="C204" s="103" t="s">
        <v>580</v>
      </c>
      <c r="D204" s="104">
        <f>D209+D205</f>
        <v>476806.6</v>
      </c>
      <c r="E204" s="104">
        <f t="shared" ref="E204:F204" si="140">E209+E205</f>
        <v>83461.5</v>
      </c>
      <c r="F204" s="108">
        <f t="shared" si="140"/>
        <v>393345.1</v>
      </c>
      <c r="G204" s="179"/>
    </row>
    <row r="205" spans="1:7" ht="33.75">
      <c r="A205" s="176" t="s">
        <v>368</v>
      </c>
      <c r="B205" s="102" t="s">
        <v>220</v>
      </c>
      <c r="C205" s="103" t="s">
        <v>577</v>
      </c>
      <c r="D205" s="104">
        <f>D206</f>
        <v>469806.6</v>
      </c>
      <c r="E205" s="104">
        <f t="shared" ref="E205:F205" si="141">E206</f>
        <v>83461.5</v>
      </c>
      <c r="F205" s="108">
        <f t="shared" si="141"/>
        <v>386345.1</v>
      </c>
      <c r="G205" s="179"/>
    </row>
    <row r="206" spans="1:7" ht="22.5">
      <c r="A206" s="116" t="s">
        <v>360</v>
      </c>
      <c r="B206" s="102" t="s">
        <v>220</v>
      </c>
      <c r="C206" s="103" t="s">
        <v>579</v>
      </c>
      <c r="D206" s="104">
        <f>D207</f>
        <v>469806.6</v>
      </c>
      <c r="E206" s="104">
        <f t="shared" ref="E206:F206" si="142">E207</f>
        <v>83461.5</v>
      </c>
      <c r="F206" s="108">
        <f t="shared" si="142"/>
        <v>386345.1</v>
      </c>
      <c r="G206" s="179"/>
    </row>
    <row r="207" spans="1:7" ht="22.5">
      <c r="A207" s="116" t="s">
        <v>361</v>
      </c>
      <c r="B207" s="102" t="s">
        <v>220</v>
      </c>
      <c r="C207" s="103" t="s">
        <v>578</v>
      </c>
      <c r="D207" s="104">
        <f>D208</f>
        <v>469806.6</v>
      </c>
      <c r="E207" s="104">
        <f t="shared" ref="E207:F207" si="143">E208</f>
        <v>83461.5</v>
      </c>
      <c r="F207" s="108">
        <f t="shared" si="143"/>
        <v>386345.1</v>
      </c>
      <c r="G207" s="179"/>
    </row>
    <row r="208" spans="1:7">
      <c r="A208" s="166" t="s">
        <v>224</v>
      </c>
      <c r="B208" s="102" t="s">
        <v>220</v>
      </c>
      <c r="C208" s="103" t="s">
        <v>282</v>
      </c>
      <c r="D208" s="104">
        <v>469806.6</v>
      </c>
      <c r="E208" s="104">
        <v>83461.5</v>
      </c>
      <c r="F208" s="105">
        <v>386345.1</v>
      </c>
      <c r="G208" s="179"/>
    </row>
    <row r="209" spans="1:7" ht="22.5">
      <c r="A209" s="168" t="s">
        <v>369</v>
      </c>
      <c r="B209" s="102" t="s">
        <v>220</v>
      </c>
      <c r="C209" s="103" t="s">
        <v>576</v>
      </c>
      <c r="D209" s="104">
        <f>D210</f>
        <v>7000</v>
      </c>
      <c r="E209" s="104">
        <f t="shared" ref="E209:F209" si="144">E210</f>
        <v>0</v>
      </c>
      <c r="F209" s="108">
        <f t="shared" si="144"/>
        <v>7000</v>
      </c>
      <c r="G209" s="179"/>
    </row>
    <row r="210" spans="1:7" ht="22.5">
      <c r="A210" s="116" t="s">
        <v>360</v>
      </c>
      <c r="B210" s="102" t="s">
        <v>220</v>
      </c>
      <c r="C210" s="103" t="s">
        <v>575</v>
      </c>
      <c r="D210" s="104">
        <f>D211</f>
        <v>7000</v>
      </c>
      <c r="E210" s="104">
        <f t="shared" ref="E210:F210" si="145">E211</f>
        <v>0</v>
      </c>
      <c r="F210" s="108">
        <f t="shared" si="145"/>
        <v>7000</v>
      </c>
      <c r="G210" s="179"/>
    </row>
    <row r="211" spans="1:7" ht="22.5">
      <c r="A211" s="116" t="s">
        <v>361</v>
      </c>
      <c r="B211" s="102" t="s">
        <v>220</v>
      </c>
      <c r="C211" s="103" t="s">
        <v>574</v>
      </c>
      <c r="D211" s="104">
        <f>D212</f>
        <v>7000</v>
      </c>
      <c r="E211" s="104">
        <f t="shared" ref="E211:F211" si="146">E212</f>
        <v>0</v>
      </c>
      <c r="F211" s="108">
        <f t="shared" si="146"/>
        <v>7000</v>
      </c>
      <c r="G211" s="179"/>
    </row>
    <row r="212" spans="1:7">
      <c r="A212" s="166" t="s">
        <v>224</v>
      </c>
      <c r="B212" s="102" t="s">
        <v>220</v>
      </c>
      <c r="C212" s="103" t="s">
        <v>283</v>
      </c>
      <c r="D212" s="104">
        <v>7000</v>
      </c>
      <c r="E212" s="104">
        <v>0</v>
      </c>
      <c r="F212" s="105">
        <v>7000</v>
      </c>
      <c r="G212" s="179"/>
    </row>
    <row r="213" spans="1:7">
      <c r="A213" s="116" t="s">
        <v>370</v>
      </c>
      <c r="B213" s="102" t="s">
        <v>220</v>
      </c>
      <c r="C213" s="103" t="s">
        <v>573</v>
      </c>
      <c r="D213" s="104">
        <f>D248+D215+D214</f>
        <v>6291707</v>
      </c>
      <c r="E213" s="104">
        <f t="shared" ref="E213:F213" si="147">E248+E215+E214</f>
        <v>158421.46000000002</v>
      </c>
      <c r="F213" s="108">
        <f t="shared" si="147"/>
        <v>6133285.54</v>
      </c>
      <c r="G213" s="179"/>
    </row>
    <row r="214" spans="1:7" ht="33.75">
      <c r="A214" s="116" t="s">
        <v>371</v>
      </c>
      <c r="B214" s="102" t="s">
        <v>220</v>
      </c>
      <c r="C214" s="103" t="s">
        <v>571</v>
      </c>
      <c r="D214" s="104">
        <f>D236+D226+D220</f>
        <v>5278927</v>
      </c>
      <c r="E214" s="104">
        <f t="shared" ref="E214:F214" si="148">E236+E226+E220</f>
        <v>0</v>
      </c>
      <c r="F214" s="108">
        <f t="shared" si="148"/>
        <v>5278927</v>
      </c>
      <c r="G214" s="179"/>
    </row>
    <row r="215" spans="1:7" ht="22.5">
      <c r="A215" s="117" t="s">
        <v>381</v>
      </c>
      <c r="B215" s="102" t="s">
        <v>220</v>
      </c>
      <c r="C215" s="103" t="s">
        <v>572</v>
      </c>
      <c r="D215" s="104">
        <f>D216</f>
        <v>700000</v>
      </c>
      <c r="E215" s="104">
        <f t="shared" ref="E215:F215" si="149">E216</f>
        <v>116581.66</v>
      </c>
      <c r="F215" s="108">
        <f t="shared" si="149"/>
        <v>583418.34</v>
      </c>
      <c r="G215" s="179"/>
    </row>
    <row r="216" spans="1:7" ht="22.5">
      <c r="A216" s="116" t="s">
        <v>382</v>
      </c>
      <c r="B216" s="102" t="s">
        <v>220</v>
      </c>
      <c r="C216" s="103" t="s">
        <v>570</v>
      </c>
      <c r="D216" s="104">
        <f>D217</f>
        <v>700000</v>
      </c>
      <c r="E216" s="104">
        <f t="shared" ref="E216:F216" si="150">E217</f>
        <v>116581.66</v>
      </c>
      <c r="F216" s="108">
        <f t="shared" si="150"/>
        <v>583418.34</v>
      </c>
      <c r="G216" s="179"/>
    </row>
    <row r="217" spans="1:7" ht="22.5">
      <c r="A217" s="116" t="s">
        <v>360</v>
      </c>
      <c r="B217" s="102" t="s">
        <v>220</v>
      </c>
      <c r="C217" s="103" t="s">
        <v>569</v>
      </c>
      <c r="D217" s="104">
        <f>D218</f>
        <v>700000</v>
      </c>
      <c r="E217" s="104">
        <f t="shared" ref="E217:F217" si="151">E218</f>
        <v>116581.66</v>
      </c>
      <c r="F217" s="108">
        <f t="shared" si="151"/>
        <v>583418.34</v>
      </c>
      <c r="G217" s="179"/>
    </row>
    <row r="218" spans="1:7" ht="22.5">
      <c r="A218" s="116" t="s">
        <v>361</v>
      </c>
      <c r="B218" s="102" t="s">
        <v>220</v>
      </c>
      <c r="C218" s="103" t="s">
        <v>568</v>
      </c>
      <c r="D218" s="104">
        <f>D219</f>
        <v>700000</v>
      </c>
      <c r="E218" s="104">
        <f t="shared" ref="E218:F218" si="152">E219</f>
        <v>116581.66</v>
      </c>
      <c r="F218" s="108">
        <f t="shared" si="152"/>
        <v>583418.34</v>
      </c>
      <c r="G218" s="179"/>
    </row>
    <row r="219" spans="1:7">
      <c r="A219" s="166" t="s">
        <v>224</v>
      </c>
      <c r="B219" s="102" t="s">
        <v>220</v>
      </c>
      <c r="C219" s="103" t="s">
        <v>284</v>
      </c>
      <c r="D219" s="104">
        <v>700000</v>
      </c>
      <c r="E219" s="104">
        <v>116581.66</v>
      </c>
      <c r="F219" s="105">
        <v>583418.34</v>
      </c>
      <c r="G219" s="179"/>
    </row>
    <row r="220" spans="1:7">
      <c r="A220" s="116" t="s">
        <v>372</v>
      </c>
      <c r="B220" s="102" t="s">
        <v>220</v>
      </c>
      <c r="C220" s="103" t="s">
        <v>567</v>
      </c>
      <c r="D220" s="104">
        <f>D221</f>
        <v>1000000</v>
      </c>
      <c r="E220" s="104">
        <f t="shared" ref="E220:F220" si="153">E221</f>
        <v>0</v>
      </c>
      <c r="F220" s="108">
        <f t="shared" si="153"/>
        <v>1000000</v>
      </c>
      <c r="G220" s="179"/>
    </row>
    <row r="221" spans="1:7">
      <c r="A221" s="117" t="s">
        <v>373</v>
      </c>
      <c r="B221" s="102" t="s">
        <v>220</v>
      </c>
      <c r="C221" s="103" t="s">
        <v>566</v>
      </c>
      <c r="D221" s="104">
        <f>D222</f>
        <v>1000000</v>
      </c>
      <c r="E221" s="104">
        <f t="shared" ref="E221:F221" si="154">E222</f>
        <v>0</v>
      </c>
      <c r="F221" s="108">
        <f t="shared" si="154"/>
        <v>1000000</v>
      </c>
      <c r="G221" s="179"/>
    </row>
    <row r="222" spans="1:7">
      <c r="A222" s="116" t="s">
        <v>374</v>
      </c>
      <c r="B222" s="102" t="s">
        <v>220</v>
      </c>
      <c r="C222" s="103" t="s">
        <v>565</v>
      </c>
      <c r="D222" s="104">
        <f>D223</f>
        <v>1000000</v>
      </c>
      <c r="E222" s="104">
        <f t="shared" ref="E222:F222" si="155">E223</f>
        <v>0</v>
      </c>
      <c r="F222" s="108">
        <f t="shared" si="155"/>
        <v>1000000</v>
      </c>
      <c r="G222" s="179"/>
    </row>
    <row r="223" spans="1:7" ht="22.5">
      <c r="A223" s="116" t="s">
        <v>360</v>
      </c>
      <c r="B223" s="102" t="s">
        <v>220</v>
      </c>
      <c r="C223" s="103" t="s">
        <v>564</v>
      </c>
      <c r="D223" s="104">
        <f>D224</f>
        <v>1000000</v>
      </c>
      <c r="E223" s="104">
        <f t="shared" ref="E223:F223" si="156">E224</f>
        <v>0</v>
      </c>
      <c r="F223" s="108">
        <f t="shared" si="156"/>
        <v>1000000</v>
      </c>
      <c r="G223" s="179"/>
    </row>
    <row r="224" spans="1:7" ht="22.5">
      <c r="A224" s="116" t="s">
        <v>361</v>
      </c>
      <c r="B224" s="102" t="s">
        <v>220</v>
      </c>
      <c r="C224" s="103" t="s">
        <v>563</v>
      </c>
      <c r="D224" s="104">
        <f>D225</f>
        <v>1000000</v>
      </c>
      <c r="E224" s="104">
        <f t="shared" ref="E224:F224" si="157">E225</f>
        <v>0</v>
      </c>
      <c r="F224" s="108">
        <f t="shared" si="157"/>
        <v>1000000</v>
      </c>
      <c r="G224" s="179"/>
    </row>
    <row r="225" spans="1:7" ht="23.25">
      <c r="A225" s="166" t="s">
        <v>285</v>
      </c>
      <c r="B225" s="102" t="s">
        <v>220</v>
      </c>
      <c r="C225" s="103" t="s">
        <v>286</v>
      </c>
      <c r="D225" s="104">
        <v>1000000</v>
      </c>
      <c r="E225" s="104">
        <v>0</v>
      </c>
      <c r="F225" s="105">
        <v>1000000</v>
      </c>
      <c r="G225" s="179"/>
    </row>
    <row r="226" spans="1:7" ht="33.75">
      <c r="A226" s="116" t="s">
        <v>375</v>
      </c>
      <c r="B226" s="102" t="s">
        <v>220</v>
      </c>
      <c r="C226" s="103" t="s">
        <v>562</v>
      </c>
      <c r="D226" s="104">
        <f>D227</f>
        <v>2732280</v>
      </c>
      <c r="E226" s="104">
        <f t="shared" ref="E226:F226" si="158">E227</f>
        <v>0</v>
      </c>
      <c r="F226" s="108">
        <f t="shared" si="158"/>
        <v>2732280</v>
      </c>
      <c r="G226" s="179"/>
    </row>
    <row r="227" spans="1:7" ht="22.5">
      <c r="A227" s="117" t="s">
        <v>376</v>
      </c>
      <c r="B227" s="102" t="s">
        <v>220</v>
      </c>
      <c r="C227" s="103" t="s">
        <v>558</v>
      </c>
      <c r="D227" s="104">
        <f>D232+D228</f>
        <v>2732280</v>
      </c>
      <c r="E227" s="104">
        <f>E232+E228</f>
        <v>0</v>
      </c>
      <c r="F227" s="108">
        <f>F232+F228</f>
        <v>2732280</v>
      </c>
      <c r="G227" s="179"/>
    </row>
    <row r="228" spans="1:7" ht="33.75">
      <c r="A228" s="116" t="s">
        <v>797</v>
      </c>
      <c r="B228" s="102" t="s">
        <v>220</v>
      </c>
      <c r="C228" s="103" t="s">
        <v>561</v>
      </c>
      <c r="D228" s="104">
        <f>D229</f>
        <v>1929300</v>
      </c>
      <c r="E228" s="104">
        <f t="shared" ref="E228:F228" si="159">E229</f>
        <v>0</v>
      </c>
      <c r="F228" s="108">
        <f t="shared" si="159"/>
        <v>1929300</v>
      </c>
      <c r="G228" s="179"/>
    </row>
    <row r="229" spans="1:7" ht="22.5">
      <c r="A229" s="116" t="s">
        <v>360</v>
      </c>
      <c r="B229" s="102" t="s">
        <v>220</v>
      </c>
      <c r="C229" s="103" t="s">
        <v>560</v>
      </c>
      <c r="D229" s="104">
        <f>D230</f>
        <v>1929300</v>
      </c>
      <c r="E229" s="104">
        <f t="shared" ref="E229:F229" si="160">E230</f>
        <v>0</v>
      </c>
      <c r="F229" s="108">
        <f t="shared" si="160"/>
        <v>1929300</v>
      </c>
      <c r="G229" s="179"/>
    </row>
    <row r="230" spans="1:7" ht="22.5">
      <c r="A230" s="116" t="s">
        <v>361</v>
      </c>
      <c r="B230" s="102" t="s">
        <v>220</v>
      </c>
      <c r="C230" s="103" t="s">
        <v>559</v>
      </c>
      <c r="D230" s="104">
        <f>D231</f>
        <v>1929300</v>
      </c>
      <c r="E230" s="104">
        <f>E231</f>
        <v>0</v>
      </c>
      <c r="F230" s="108">
        <f>F231</f>
        <v>1929300</v>
      </c>
      <c r="G230" s="179"/>
    </row>
    <row r="231" spans="1:7" ht="23.25">
      <c r="A231" s="166" t="s">
        <v>285</v>
      </c>
      <c r="B231" s="102" t="s">
        <v>220</v>
      </c>
      <c r="C231" s="103" t="s">
        <v>287</v>
      </c>
      <c r="D231" s="104">
        <v>1929300</v>
      </c>
      <c r="E231" s="104">
        <v>0</v>
      </c>
      <c r="F231" s="105">
        <v>1929300</v>
      </c>
      <c r="G231" s="179"/>
    </row>
    <row r="232" spans="1:7" ht="33.75">
      <c r="A232" s="116" t="s">
        <v>798</v>
      </c>
      <c r="B232" s="102" t="s">
        <v>220</v>
      </c>
      <c r="C232" s="103" t="s">
        <v>557</v>
      </c>
      <c r="D232" s="104">
        <f>D233</f>
        <v>802980</v>
      </c>
      <c r="E232" s="104">
        <f t="shared" ref="E232:F232" si="161">E233</f>
        <v>0</v>
      </c>
      <c r="F232" s="108">
        <f t="shared" si="161"/>
        <v>802980</v>
      </c>
      <c r="G232" s="179"/>
    </row>
    <row r="233" spans="1:7" ht="22.5">
      <c r="A233" s="116" t="s">
        <v>360</v>
      </c>
      <c r="B233" s="102" t="s">
        <v>220</v>
      </c>
      <c r="C233" s="103" t="s">
        <v>556</v>
      </c>
      <c r="D233" s="104">
        <f>D234</f>
        <v>802980</v>
      </c>
      <c r="E233" s="104">
        <f t="shared" ref="E233:F233" si="162">E234</f>
        <v>0</v>
      </c>
      <c r="F233" s="108">
        <f t="shared" si="162"/>
        <v>802980</v>
      </c>
      <c r="G233" s="179"/>
    </row>
    <row r="234" spans="1:7" ht="22.5">
      <c r="A234" s="116" t="s">
        <v>361</v>
      </c>
      <c r="B234" s="102" t="s">
        <v>220</v>
      </c>
      <c r="C234" s="103" t="s">
        <v>555</v>
      </c>
      <c r="D234" s="104">
        <f>D235</f>
        <v>802980</v>
      </c>
      <c r="E234" s="104">
        <f>E235</f>
        <v>0</v>
      </c>
      <c r="F234" s="108">
        <f>F235</f>
        <v>802980</v>
      </c>
      <c r="G234" s="179"/>
    </row>
    <row r="235" spans="1:7" ht="23.25">
      <c r="A235" s="166" t="s">
        <v>285</v>
      </c>
      <c r="B235" s="102" t="s">
        <v>220</v>
      </c>
      <c r="C235" s="103" t="s">
        <v>288</v>
      </c>
      <c r="D235" s="104">
        <v>802980</v>
      </c>
      <c r="E235" s="104">
        <v>0</v>
      </c>
      <c r="F235" s="105">
        <v>802980</v>
      </c>
      <c r="G235" s="179"/>
    </row>
    <row r="236" spans="1:7" ht="22.5">
      <c r="A236" s="116" t="s">
        <v>790</v>
      </c>
      <c r="B236" s="102" t="s">
        <v>220</v>
      </c>
      <c r="C236" s="103" t="s">
        <v>554</v>
      </c>
      <c r="D236" s="104">
        <f>D242+D237</f>
        <v>1546647</v>
      </c>
      <c r="E236" s="104">
        <f t="shared" ref="E236:F236" si="163">E242+E237</f>
        <v>0</v>
      </c>
      <c r="F236" s="108">
        <f t="shared" si="163"/>
        <v>1546647</v>
      </c>
      <c r="G236" s="179"/>
    </row>
    <row r="237" spans="1:7" ht="45">
      <c r="A237" s="117" t="s">
        <v>377</v>
      </c>
      <c r="B237" s="102" t="s">
        <v>220</v>
      </c>
      <c r="C237" s="103" t="s">
        <v>553</v>
      </c>
      <c r="D237" s="104">
        <f>D238</f>
        <v>796647</v>
      </c>
      <c r="E237" s="104">
        <f t="shared" ref="E237:F237" si="164">E238</f>
        <v>0</v>
      </c>
      <c r="F237" s="108">
        <f t="shared" si="164"/>
        <v>796647</v>
      </c>
      <c r="G237" s="179"/>
    </row>
    <row r="238" spans="1:7" ht="45">
      <c r="A238" s="116" t="s">
        <v>378</v>
      </c>
      <c r="B238" s="102" t="s">
        <v>220</v>
      </c>
      <c r="C238" s="103" t="s">
        <v>552</v>
      </c>
      <c r="D238" s="104">
        <f>D239</f>
        <v>796647</v>
      </c>
      <c r="E238" s="104">
        <f t="shared" ref="E238:F238" si="165">E239</f>
        <v>0</v>
      </c>
      <c r="F238" s="108">
        <f t="shared" si="165"/>
        <v>796647</v>
      </c>
      <c r="G238" s="179"/>
    </row>
    <row r="239" spans="1:7" ht="22.5">
      <c r="A239" s="116" t="s">
        <v>360</v>
      </c>
      <c r="B239" s="102" t="s">
        <v>220</v>
      </c>
      <c r="C239" s="103" t="s">
        <v>551</v>
      </c>
      <c r="D239" s="104">
        <f>D240</f>
        <v>796647</v>
      </c>
      <c r="E239" s="104">
        <f t="shared" ref="E239:F239" si="166">E240</f>
        <v>0</v>
      </c>
      <c r="F239" s="108">
        <f t="shared" si="166"/>
        <v>796647</v>
      </c>
      <c r="G239" s="179"/>
    </row>
    <row r="240" spans="1:7" ht="22.5">
      <c r="A240" s="116" t="s">
        <v>361</v>
      </c>
      <c r="B240" s="102" t="s">
        <v>220</v>
      </c>
      <c r="C240" s="103" t="s">
        <v>550</v>
      </c>
      <c r="D240" s="104">
        <f>D241</f>
        <v>796647</v>
      </c>
      <c r="E240" s="104">
        <f t="shared" ref="E240:F240" si="167">E241</f>
        <v>0</v>
      </c>
      <c r="F240" s="108">
        <f t="shared" si="167"/>
        <v>796647</v>
      </c>
      <c r="G240" s="179"/>
    </row>
    <row r="241" spans="1:7" ht="23.25">
      <c r="A241" s="166" t="s">
        <v>285</v>
      </c>
      <c r="B241" s="102" t="s">
        <v>220</v>
      </c>
      <c r="C241" s="103" t="s">
        <v>289</v>
      </c>
      <c r="D241" s="104">
        <v>796647</v>
      </c>
      <c r="E241" s="104">
        <v>0</v>
      </c>
      <c r="F241" s="105">
        <v>796647</v>
      </c>
      <c r="G241" s="179"/>
    </row>
    <row r="242" spans="1:7">
      <c r="A242" s="117" t="s">
        <v>379</v>
      </c>
      <c r="B242" s="102" t="s">
        <v>220</v>
      </c>
      <c r="C242" s="103" t="s">
        <v>549</v>
      </c>
      <c r="D242" s="104">
        <f>D243</f>
        <v>750000</v>
      </c>
      <c r="E242" s="104">
        <f t="shared" ref="E242:F243" si="168">E243</f>
        <v>0</v>
      </c>
      <c r="F242" s="108">
        <f t="shared" si="168"/>
        <v>750000</v>
      </c>
      <c r="G242" s="179"/>
    </row>
    <row r="243" spans="1:7">
      <c r="A243" s="116" t="s">
        <v>380</v>
      </c>
      <c r="B243" s="102" t="s">
        <v>220</v>
      </c>
      <c r="C243" s="103" t="s">
        <v>548</v>
      </c>
      <c r="D243" s="104">
        <f>D244</f>
        <v>750000</v>
      </c>
      <c r="E243" s="104">
        <f t="shared" si="168"/>
        <v>0</v>
      </c>
      <c r="F243" s="108">
        <f t="shared" si="168"/>
        <v>750000</v>
      </c>
      <c r="G243" s="179"/>
    </row>
    <row r="244" spans="1:7" ht="22.5">
      <c r="A244" s="116" t="s">
        <v>360</v>
      </c>
      <c r="B244" s="102" t="s">
        <v>220</v>
      </c>
      <c r="C244" s="103" t="s">
        <v>547</v>
      </c>
      <c r="D244" s="104">
        <f>D245</f>
        <v>750000</v>
      </c>
      <c r="E244" s="104">
        <f t="shared" ref="E244:F244" si="169">E245</f>
        <v>0</v>
      </c>
      <c r="F244" s="108">
        <f t="shared" si="169"/>
        <v>750000</v>
      </c>
      <c r="G244" s="179"/>
    </row>
    <row r="245" spans="1:7" ht="22.5">
      <c r="A245" s="116" t="s">
        <v>361</v>
      </c>
      <c r="B245" s="102" t="s">
        <v>220</v>
      </c>
      <c r="C245" s="103" t="s">
        <v>546</v>
      </c>
      <c r="D245" s="104">
        <f>D246+D247</f>
        <v>750000</v>
      </c>
      <c r="E245" s="104">
        <f t="shared" ref="E245:F245" si="170">E246+E247</f>
        <v>0</v>
      </c>
      <c r="F245" s="108">
        <f t="shared" si="170"/>
        <v>750000</v>
      </c>
      <c r="G245" s="179"/>
    </row>
    <row r="246" spans="1:7" ht="23.25">
      <c r="A246" s="166" t="s">
        <v>285</v>
      </c>
      <c r="B246" s="102" t="s">
        <v>220</v>
      </c>
      <c r="C246" s="103" t="s">
        <v>290</v>
      </c>
      <c r="D246" s="104">
        <v>700000</v>
      </c>
      <c r="E246" s="104">
        <v>0</v>
      </c>
      <c r="F246" s="105">
        <v>700000</v>
      </c>
      <c r="G246" s="179"/>
    </row>
    <row r="247" spans="1:7">
      <c r="A247" s="166" t="s">
        <v>224</v>
      </c>
      <c r="B247" s="102" t="s">
        <v>220</v>
      </c>
      <c r="C247" s="103" t="s">
        <v>291</v>
      </c>
      <c r="D247" s="104">
        <v>50000</v>
      </c>
      <c r="E247" s="104">
        <v>0</v>
      </c>
      <c r="F247" s="105">
        <v>50000</v>
      </c>
      <c r="G247" s="179"/>
    </row>
    <row r="248" spans="1:7">
      <c r="A248" s="116" t="s">
        <v>362</v>
      </c>
      <c r="B248" s="102" t="s">
        <v>220</v>
      </c>
      <c r="C248" s="103" t="s">
        <v>545</v>
      </c>
      <c r="D248" s="104">
        <f>D249</f>
        <v>312780</v>
      </c>
      <c r="E248" s="104">
        <f t="shared" ref="E248:F248" si="171">E249</f>
        <v>41839.800000000003</v>
      </c>
      <c r="F248" s="108">
        <f t="shared" si="171"/>
        <v>270940.2</v>
      </c>
      <c r="G248" s="179"/>
    </row>
    <row r="249" spans="1:7" ht="33.75">
      <c r="A249" s="116" t="s">
        <v>799</v>
      </c>
      <c r="B249" s="102" t="s">
        <v>220</v>
      </c>
      <c r="C249" s="103" t="s">
        <v>544</v>
      </c>
      <c r="D249" s="104">
        <f>D250</f>
        <v>312780</v>
      </c>
      <c r="E249" s="104">
        <f>E250</f>
        <v>41839.800000000003</v>
      </c>
      <c r="F249" s="108">
        <f>F250</f>
        <v>270940.2</v>
      </c>
      <c r="G249" s="179"/>
    </row>
    <row r="250" spans="1:7" ht="22.5">
      <c r="A250" s="116" t="s">
        <v>360</v>
      </c>
      <c r="B250" s="102" t="s">
        <v>220</v>
      </c>
      <c r="C250" s="103" t="s">
        <v>543</v>
      </c>
      <c r="D250" s="104">
        <f>D251</f>
        <v>312780</v>
      </c>
      <c r="E250" s="104">
        <f t="shared" ref="E250:F250" si="172">E251</f>
        <v>41839.800000000003</v>
      </c>
      <c r="F250" s="108">
        <f t="shared" si="172"/>
        <v>270940.2</v>
      </c>
      <c r="G250" s="179"/>
    </row>
    <row r="251" spans="1:7" ht="22.5">
      <c r="A251" s="116" t="s">
        <v>361</v>
      </c>
      <c r="B251" s="102" t="s">
        <v>220</v>
      </c>
      <c r="C251" s="103" t="s">
        <v>542</v>
      </c>
      <c r="D251" s="104">
        <f>D253+D252</f>
        <v>312780</v>
      </c>
      <c r="E251" s="104">
        <f t="shared" ref="E251:F251" si="173">E253+E252</f>
        <v>41839.800000000003</v>
      </c>
      <c r="F251" s="108">
        <f t="shared" si="173"/>
        <v>270940.2</v>
      </c>
      <c r="G251" s="179"/>
    </row>
    <row r="252" spans="1:7" ht="22.5" customHeight="1">
      <c r="A252" s="166" t="s">
        <v>285</v>
      </c>
      <c r="B252" s="102" t="s">
        <v>220</v>
      </c>
      <c r="C252" s="103" t="s">
        <v>292</v>
      </c>
      <c r="D252" s="104">
        <v>270940.2</v>
      </c>
      <c r="E252" s="104">
        <v>0</v>
      </c>
      <c r="F252" s="105">
        <v>270940.2</v>
      </c>
      <c r="G252" s="179"/>
    </row>
    <row r="253" spans="1:7">
      <c r="A253" s="166" t="s">
        <v>224</v>
      </c>
      <c r="B253" s="102" t="s">
        <v>220</v>
      </c>
      <c r="C253" s="103" t="s">
        <v>293</v>
      </c>
      <c r="D253" s="104">
        <v>41839.800000000003</v>
      </c>
      <c r="E253" s="104">
        <v>41839.800000000003</v>
      </c>
      <c r="F253" s="105">
        <v>0</v>
      </c>
      <c r="G253" s="179"/>
    </row>
    <row r="254" spans="1:7">
      <c r="A254" s="77" t="s">
        <v>383</v>
      </c>
      <c r="B254" s="102" t="s">
        <v>220</v>
      </c>
      <c r="C254" s="103" t="s">
        <v>454</v>
      </c>
      <c r="D254" s="104">
        <f>D296+D255</f>
        <v>15118619.1</v>
      </c>
      <c r="E254" s="104">
        <f t="shared" ref="E254:F254" si="174">E296+E255</f>
        <v>852568.56</v>
      </c>
      <c r="F254" s="108">
        <f t="shared" si="174"/>
        <v>14266050.539999999</v>
      </c>
      <c r="G254" s="179"/>
    </row>
    <row r="255" spans="1:7" ht="22.5">
      <c r="A255" s="79" t="s">
        <v>364</v>
      </c>
      <c r="B255" s="102" t="s">
        <v>220</v>
      </c>
      <c r="C255" s="103" t="s">
        <v>455</v>
      </c>
      <c r="D255" s="104">
        <f>D292+D288+D284+D280+D276+D272+D268+D264+D260+D256</f>
        <v>13668928.83</v>
      </c>
      <c r="E255" s="104">
        <f t="shared" ref="E255:F255" si="175">E292+E288+E284+E280+E276+E272+E268+E264+E260+E256</f>
        <v>113110.29</v>
      </c>
      <c r="F255" s="108">
        <f t="shared" si="175"/>
        <v>13555818.539999999</v>
      </c>
      <c r="G255" s="179"/>
    </row>
    <row r="256" spans="1:7">
      <c r="A256" s="116" t="s">
        <v>384</v>
      </c>
      <c r="B256" s="102" t="s">
        <v>220</v>
      </c>
      <c r="C256" s="103" t="s">
        <v>517</v>
      </c>
      <c r="D256" s="104">
        <f>D257</f>
        <v>421789.67</v>
      </c>
      <c r="E256" s="104">
        <f t="shared" ref="E256:F256" si="176">E257</f>
        <v>6735.83</v>
      </c>
      <c r="F256" s="108">
        <f t="shared" si="176"/>
        <v>415053.84</v>
      </c>
      <c r="G256" s="179"/>
    </row>
    <row r="257" spans="1:7" ht="22.5">
      <c r="A257" s="116" t="s">
        <v>360</v>
      </c>
      <c r="B257" s="102" t="s">
        <v>220</v>
      </c>
      <c r="C257" s="103" t="s">
        <v>516</v>
      </c>
      <c r="D257" s="104">
        <f>D258</f>
        <v>421789.67</v>
      </c>
      <c r="E257" s="104">
        <f t="shared" ref="E257:F257" si="177">E258</f>
        <v>6735.83</v>
      </c>
      <c r="F257" s="108">
        <f t="shared" si="177"/>
        <v>415053.84</v>
      </c>
      <c r="G257" s="179"/>
    </row>
    <row r="258" spans="1:7" ht="22.5">
      <c r="A258" s="116" t="s">
        <v>361</v>
      </c>
      <c r="B258" s="102" t="s">
        <v>220</v>
      </c>
      <c r="C258" s="103" t="s">
        <v>515</v>
      </c>
      <c r="D258" s="104">
        <f>D259</f>
        <v>421789.67</v>
      </c>
      <c r="E258" s="104">
        <f t="shared" ref="E258:F258" si="178">E259</f>
        <v>6735.83</v>
      </c>
      <c r="F258" s="108">
        <f t="shared" si="178"/>
        <v>415053.84</v>
      </c>
      <c r="G258" s="179"/>
    </row>
    <row r="259" spans="1:7">
      <c r="A259" s="166" t="s">
        <v>233</v>
      </c>
      <c r="B259" s="102" t="s">
        <v>220</v>
      </c>
      <c r="C259" s="103" t="s">
        <v>294</v>
      </c>
      <c r="D259" s="104">
        <v>421789.67</v>
      </c>
      <c r="E259" s="104">
        <v>6735.83</v>
      </c>
      <c r="F259" s="105">
        <v>415053.84</v>
      </c>
      <c r="G259" s="179"/>
    </row>
    <row r="260" spans="1:7" ht="33.75">
      <c r="A260" s="116" t="s">
        <v>385</v>
      </c>
      <c r="B260" s="102" t="s">
        <v>220</v>
      </c>
      <c r="C260" s="103" t="s">
        <v>541</v>
      </c>
      <c r="D260" s="104">
        <f>D261</f>
        <v>3950000</v>
      </c>
      <c r="E260" s="104">
        <f t="shared" ref="E260:F260" si="179">E261</f>
        <v>0</v>
      </c>
      <c r="F260" s="108">
        <f t="shared" si="179"/>
        <v>3950000</v>
      </c>
      <c r="G260" s="179"/>
    </row>
    <row r="261" spans="1:7" ht="22.5">
      <c r="A261" s="116" t="s">
        <v>360</v>
      </c>
      <c r="B261" s="102" t="s">
        <v>220</v>
      </c>
      <c r="C261" s="103" t="s">
        <v>540</v>
      </c>
      <c r="D261" s="104">
        <f>D262</f>
        <v>3950000</v>
      </c>
      <c r="E261" s="104">
        <f t="shared" ref="E261:F261" si="180">E262</f>
        <v>0</v>
      </c>
      <c r="F261" s="108">
        <f t="shared" si="180"/>
        <v>3950000</v>
      </c>
      <c r="G261" s="179"/>
    </row>
    <row r="262" spans="1:7" ht="22.5">
      <c r="A262" s="116" t="s">
        <v>361</v>
      </c>
      <c r="B262" s="102" t="s">
        <v>220</v>
      </c>
      <c r="C262" s="103" t="s">
        <v>539</v>
      </c>
      <c r="D262" s="104">
        <f>D263</f>
        <v>3950000</v>
      </c>
      <c r="E262" s="104">
        <f t="shared" ref="E262:F262" si="181">E263</f>
        <v>0</v>
      </c>
      <c r="F262" s="108">
        <f t="shared" si="181"/>
        <v>3950000</v>
      </c>
      <c r="G262" s="179"/>
    </row>
    <row r="263" spans="1:7">
      <c r="A263" s="166" t="s">
        <v>224</v>
      </c>
      <c r="B263" s="102" t="s">
        <v>220</v>
      </c>
      <c r="C263" s="103" t="s">
        <v>295</v>
      </c>
      <c r="D263" s="104">
        <v>3950000</v>
      </c>
      <c r="E263" s="104">
        <v>0</v>
      </c>
      <c r="F263" s="105">
        <v>3950000</v>
      </c>
      <c r="G263" s="179"/>
    </row>
    <row r="264" spans="1:7" ht="22.5">
      <c r="A264" s="116" t="s">
        <v>386</v>
      </c>
      <c r="B264" s="102" t="s">
        <v>220</v>
      </c>
      <c r="C264" s="103" t="s">
        <v>538</v>
      </c>
      <c r="D264" s="104">
        <f>D265</f>
        <v>6964.68</v>
      </c>
      <c r="E264" s="104">
        <f t="shared" ref="E264:F264" si="182">E265</f>
        <v>0</v>
      </c>
      <c r="F264" s="108">
        <f t="shared" si="182"/>
        <v>6964.68</v>
      </c>
      <c r="G264" s="179"/>
    </row>
    <row r="265" spans="1:7" ht="22.5">
      <c r="A265" s="116" t="s">
        <v>360</v>
      </c>
      <c r="B265" s="102" t="s">
        <v>220</v>
      </c>
      <c r="C265" s="103" t="s">
        <v>537</v>
      </c>
      <c r="D265" s="104">
        <f>D266</f>
        <v>6964.68</v>
      </c>
      <c r="E265" s="104">
        <f t="shared" ref="E265:F265" si="183">E266</f>
        <v>0</v>
      </c>
      <c r="F265" s="108">
        <f t="shared" si="183"/>
        <v>6964.68</v>
      </c>
      <c r="G265" s="179"/>
    </row>
    <row r="266" spans="1:7" ht="22.5">
      <c r="A266" s="116" t="s">
        <v>361</v>
      </c>
      <c r="B266" s="102" t="s">
        <v>220</v>
      </c>
      <c r="C266" s="103" t="s">
        <v>536</v>
      </c>
      <c r="D266" s="104">
        <f>D267</f>
        <v>6964.68</v>
      </c>
      <c r="E266" s="104">
        <f t="shared" ref="E266:F266" si="184">E267</f>
        <v>0</v>
      </c>
      <c r="F266" s="108">
        <f t="shared" si="184"/>
        <v>6964.68</v>
      </c>
      <c r="G266" s="179"/>
    </row>
    <row r="267" spans="1:7">
      <c r="A267" s="166" t="s">
        <v>224</v>
      </c>
      <c r="B267" s="102" t="s">
        <v>220</v>
      </c>
      <c r="C267" s="103" t="s">
        <v>296</v>
      </c>
      <c r="D267" s="104">
        <v>6964.68</v>
      </c>
      <c r="E267" s="104">
        <v>0</v>
      </c>
      <c r="F267" s="105">
        <v>6964.68</v>
      </c>
      <c r="G267" s="179"/>
    </row>
    <row r="268" spans="1:7">
      <c r="A268" s="116" t="s">
        <v>387</v>
      </c>
      <c r="B268" s="102" t="s">
        <v>220</v>
      </c>
      <c r="C268" s="103" t="s">
        <v>535</v>
      </c>
      <c r="D268" s="104">
        <f>D269</f>
        <v>2531000</v>
      </c>
      <c r="E268" s="104">
        <f t="shared" ref="E268:F268" si="185">E269</f>
        <v>53008.46</v>
      </c>
      <c r="F268" s="108">
        <f t="shared" si="185"/>
        <v>2477991.54</v>
      </c>
      <c r="G268" s="179"/>
    </row>
    <row r="269" spans="1:7" ht="22.5">
      <c r="A269" s="116" t="s">
        <v>360</v>
      </c>
      <c r="B269" s="102" t="s">
        <v>220</v>
      </c>
      <c r="C269" s="103" t="s">
        <v>534</v>
      </c>
      <c r="D269" s="104">
        <f>D270</f>
        <v>2531000</v>
      </c>
      <c r="E269" s="104">
        <f>E270</f>
        <v>53008.46</v>
      </c>
      <c r="F269" s="108">
        <f>F270</f>
        <v>2477991.54</v>
      </c>
      <c r="G269" s="179"/>
    </row>
    <row r="270" spans="1:7" ht="22.5">
      <c r="A270" s="116" t="s">
        <v>361</v>
      </c>
      <c r="B270" s="102" t="s">
        <v>220</v>
      </c>
      <c r="C270" s="103" t="s">
        <v>533</v>
      </c>
      <c r="D270" s="104">
        <f>D271</f>
        <v>2531000</v>
      </c>
      <c r="E270" s="104">
        <f t="shared" ref="E270:F270" si="186">E271</f>
        <v>53008.46</v>
      </c>
      <c r="F270" s="108">
        <f t="shared" si="186"/>
        <v>2477991.54</v>
      </c>
      <c r="G270" s="179"/>
    </row>
    <row r="271" spans="1:7">
      <c r="A271" s="166" t="s">
        <v>224</v>
      </c>
      <c r="B271" s="102" t="s">
        <v>220</v>
      </c>
      <c r="C271" s="103" t="s">
        <v>297</v>
      </c>
      <c r="D271" s="104">
        <v>2531000</v>
      </c>
      <c r="E271" s="104">
        <v>53008.46</v>
      </c>
      <c r="F271" s="105">
        <v>2477991.54</v>
      </c>
      <c r="G271" s="179"/>
    </row>
    <row r="272" spans="1:7">
      <c r="A272" s="116" t="s">
        <v>388</v>
      </c>
      <c r="B272" s="102" t="s">
        <v>220</v>
      </c>
      <c r="C272" s="103" t="s">
        <v>532</v>
      </c>
      <c r="D272" s="104">
        <f>D273</f>
        <v>690000</v>
      </c>
      <c r="E272" s="104">
        <f t="shared" ref="E272:F272" si="187">E273</f>
        <v>53366</v>
      </c>
      <c r="F272" s="108">
        <f t="shared" si="187"/>
        <v>636634</v>
      </c>
      <c r="G272" s="179"/>
    </row>
    <row r="273" spans="1:7" ht="22.5">
      <c r="A273" s="116" t="s">
        <v>360</v>
      </c>
      <c r="B273" s="102" t="s">
        <v>220</v>
      </c>
      <c r="C273" s="103" t="s">
        <v>531</v>
      </c>
      <c r="D273" s="104">
        <f>D274</f>
        <v>690000</v>
      </c>
      <c r="E273" s="104">
        <f t="shared" ref="E273:F273" si="188">E274</f>
        <v>53366</v>
      </c>
      <c r="F273" s="108">
        <f t="shared" si="188"/>
        <v>636634</v>
      </c>
      <c r="G273" s="179"/>
    </row>
    <row r="274" spans="1:7" ht="22.5">
      <c r="A274" s="116" t="s">
        <v>361</v>
      </c>
      <c r="B274" s="102" t="s">
        <v>220</v>
      </c>
      <c r="C274" s="103" t="s">
        <v>530</v>
      </c>
      <c r="D274" s="104">
        <f>D275</f>
        <v>690000</v>
      </c>
      <c r="E274" s="104">
        <f t="shared" ref="E274:F274" si="189">E275</f>
        <v>53366</v>
      </c>
      <c r="F274" s="108">
        <f t="shared" si="189"/>
        <v>636634</v>
      </c>
      <c r="G274" s="179"/>
    </row>
    <row r="275" spans="1:7">
      <c r="A275" s="166" t="s">
        <v>224</v>
      </c>
      <c r="B275" s="102" t="s">
        <v>220</v>
      </c>
      <c r="C275" s="103" t="s">
        <v>298</v>
      </c>
      <c r="D275" s="104">
        <v>690000</v>
      </c>
      <c r="E275" s="104">
        <v>53366</v>
      </c>
      <c r="F275" s="105">
        <v>636634</v>
      </c>
      <c r="G275" s="179"/>
    </row>
    <row r="276" spans="1:7">
      <c r="A276" s="116" t="s">
        <v>389</v>
      </c>
      <c r="B276" s="102" t="s">
        <v>220</v>
      </c>
      <c r="C276" s="103" t="s">
        <v>529</v>
      </c>
      <c r="D276" s="104">
        <f>D277</f>
        <v>1500000</v>
      </c>
      <c r="E276" s="104">
        <f t="shared" ref="E276:F276" si="190">E277</f>
        <v>0</v>
      </c>
      <c r="F276" s="108">
        <f t="shared" si="190"/>
        <v>1500000</v>
      </c>
      <c r="G276" s="179"/>
    </row>
    <row r="277" spans="1:7" ht="22.5">
      <c r="A277" s="116" t="s">
        <v>360</v>
      </c>
      <c r="B277" s="102" t="s">
        <v>220</v>
      </c>
      <c r="C277" s="103" t="s">
        <v>528</v>
      </c>
      <c r="D277" s="104">
        <f>D278</f>
        <v>1500000</v>
      </c>
      <c r="E277" s="104">
        <f t="shared" ref="E277:F277" si="191">E278</f>
        <v>0</v>
      </c>
      <c r="F277" s="108">
        <f t="shared" si="191"/>
        <v>1500000</v>
      </c>
      <c r="G277" s="179"/>
    </row>
    <row r="278" spans="1:7" ht="22.5">
      <c r="A278" s="116" t="s">
        <v>361</v>
      </c>
      <c r="B278" s="102" t="s">
        <v>220</v>
      </c>
      <c r="C278" s="103" t="s">
        <v>527</v>
      </c>
      <c r="D278" s="104">
        <f>D279</f>
        <v>1500000</v>
      </c>
      <c r="E278" s="104">
        <f t="shared" ref="E278:F278" si="192">E279</f>
        <v>0</v>
      </c>
      <c r="F278" s="108">
        <f t="shared" si="192"/>
        <v>1500000</v>
      </c>
      <c r="G278" s="179"/>
    </row>
    <row r="279" spans="1:7">
      <c r="A279" s="166" t="s">
        <v>224</v>
      </c>
      <c r="B279" s="102" t="s">
        <v>220</v>
      </c>
      <c r="C279" s="103" t="s">
        <v>299</v>
      </c>
      <c r="D279" s="104">
        <v>1500000</v>
      </c>
      <c r="E279" s="104">
        <v>0</v>
      </c>
      <c r="F279" s="105">
        <v>1500000</v>
      </c>
      <c r="G279" s="179"/>
    </row>
    <row r="280" spans="1:7" ht="22.5">
      <c r="A280" s="116" t="s">
        <v>390</v>
      </c>
      <c r="B280" s="102" t="s">
        <v>220</v>
      </c>
      <c r="C280" s="103" t="s">
        <v>526</v>
      </c>
      <c r="D280" s="104">
        <f>D281</f>
        <v>3119174.48</v>
      </c>
      <c r="E280" s="104">
        <f t="shared" ref="E280:F280" si="193">E281</f>
        <v>0</v>
      </c>
      <c r="F280" s="108">
        <f t="shared" si="193"/>
        <v>3119174.48</v>
      </c>
      <c r="G280" s="179"/>
    </row>
    <row r="281" spans="1:7" ht="22.5">
      <c r="A281" s="116" t="s">
        <v>360</v>
      </c>
      <c r="B281" s="102" t="s">
        <v>220</v>
      </c>
      <c r="C281" s="103" t="s">
        <v>525</v>
      </c>
      <c r="D281" s="104">
        <f>D282</f>
        <v>3119174.48</v>
      </c>
      <c r="E281" s="104">
        <f t="shared" ref="E281:F281" si="194">E282</f>
        <v>0</v>
      </c>
      <c r="F281" s="108">
        <f t="shared" si="194"/>
        <v>3119174.48</v>
      </c>
      <c r="G281" s="179"/>
    </row>
    <row r="282" spans="1:7" ht="22.5">
      <c r="A282" s="116" t="s">
        <v>361</v>
      </c>
      <c r="B282" s="102" t="s">
        <v>220</v>
      </c>
      <c r="C282" s="103" t="s">
        <v>524</v>
      </c>
      <c r="D282" s="104">
        <f>D283</f>
        <v>3119174.48</v>
      </c>
      <c r="E282" s="104">
        <f>E283</f>
        <v>0</v>
      </c>
      <c r="F282" s="108">
        <f>F283</f>
        <v>3119174.48</v>
      </c>
      <c r="G282" s="179"/>
    </row>
    <row r="283" spans="1:7">
      <c r="A283" s="166" t="s">
        <v>224</v>
      </c>
      <c r="B283" s="102" t="s">
        <v>220</v>
      </c>
      <c r="C283" s="103" t="s">
        <v>300</v>
      </c>
      <c r="D283" s="104">
        <v>3119174.48</v>
      </c>
      <c r="E283" s="104">
        <v>0</v>
      </c>
      <c r="F283" s="105">
        <v>3119174.48</v>
      </c>
      <c r="G283" s="179"/>
    </row>
    <row r="284" spans="1:7" ht="22.5">
      <c r="A284" s="116" t="s">
        <v>391</v>
      </c>
      <c r="B284" s="102" t="s">
        <v>220</v>
      </c>
      <c r="C284" s="103" t="s">
        <v>523</v>
      </c>
      <c r="D284" s="104">
        <f>D285</f>
        <v>300000</v>
      </c>
      <c r="E284" s="104">
        <f t="shared" ref="E284:F284" si="195">E285</f>
        <v>0</v>
      </c>
      <c r="F284" s="108">
        <f t="shared" si="195"/>
        <v>300000</v>
      </c>
      <c r="G284" s="179"/>
    </row>
    <row r="285" spans="1:7" ht="22.5">
      <c r="A285" s="116" t="s">
        <v>360</v>
      </c>
      <c r="B285" s="102" t="s">
        <v>220</v>
      </c>
      <c r="C285" s="103" t="s">
        <v>522</v>
      </c>
      <c r="D285" s="104">
        <f>D286</f>
        <v>300000</v>
      </c>
      <c r="E285" s="104">
        <f t="shared" ref="E285:F285" si="196">E286</f>
        <v>0</v>
      </c>
      <c r="F285" s="108">
        <f t="shared" si="196"/>
        <v>300000</v>
      </c>
      <c r="G285" s="179"/>
    </row>
    <row r="286" spans="1:7" ht="22.5">
      <c r="A286" s="116" t="s">
        <v>361</v>
      </c>
      <c r="B286" s="102" t="s">
        <v>220</v>
      </c>
      <c r="C286" s="103" t="s">
        <v>521</v>
      </c>
      <c r="D286" s="104">
        <f>D287</f>
        <v>300000</v>
      </c>
      <c r="E286" s="104">
        <f t="shared" ref="E286:F286" si="197">E287</f>
        <v>0</v>
      </c>
      <c r="F286" s="108">
        <f t="shared" si="197"/>
        <v>300000</v>
      </c>
      <c r="G286" s="179"/>
    </row>
    <row r="287" spans="1:7">
      <c r="A287" s="166" t="s">
        <v>224</v>
      </c>
      <c r="B287" s="102" t="s">
        <v>220</v>
      </c>
      <c r="C287" s="103" t="s">
        <v>301</v>
      </c>
      <c r="D287" s="104">
        <v>300000</v>
      </c>
      <c r="E287" s="104">
        <v>0</v>
      </c>
      <c r="F287" s="105">
        <v>300000</v>
      </c>
      <c r="G287" s="179"/>
    </row>
    <row r="288" spans="1:7" ht="22.5">
      <c r="A288" s="116" t="s">
        <v>392</v>
      </c>
      <c r="B288" s="102" t="s">
        <v>220</v>
      </c>
      <c r="C288" s="103" t="s">
        <v>520</v>
      </c>
      <c r="D288" s="104">
        <f>D289</f>
        <v>105000</v>
      </c>
      <c r="E288" s="104">
        <f t="shared" ref="E288:F288" si="198">E289</f>
        <v>0</v>
      </c>
      <c r="F288" s="108">
        <f t="shared" si="198"/>
        <v>105000</v>
      </c>
      <c r="G288" s="179"/>
    </row>
    <row r="289" spans="1:7" ht="22.5">
      <c r="A289" s="116" t="s">
        <v>360</v>
      </c>
      <c r="B289" s="102" t="s">
        <v>220</v>
      </c>
      <c r="C289" s="103" t="s">
        <v>519</v>
      </c>
      <c r="D289" s="104">
        <f>D290</f>
        <v>105000</v>
      </c>
      <c r="E289" s="104">
        <f t="shared" ref="E289:F289" si="199">E290</f>
        <v>0</v>
      </c>
      <c r="F289" s="108">
        <f t="shared" si="199"/>
        <v>105000</v>
      </c>
      <c r="G289" s="179"/>
    </row>
    <row r="290" spans="1:7" ht="22.5">
      <c r="A290" s="116" t="s">
        <v>361</v>
      </c>
      <c r="B290" s="102" t="s">
        <v>220</v>
      </c>
      <c r="C290" s="103" t="s">
        <v>518</v>
      </c>
      <c r="D290" s="104">
        <f>D291</f>
        <v>105000</v>
      </c>
      <c r="E290" s="104">
        <f t="shared" ref="E290:F290" si="200">E291</f>
        <v>0</v>
      </c>
      <c r="F290" s="108">
        <f t="shared" si="200"/>
        <v>105000</v>
      </c>
      <c r="G290" s="179"/>
    </row>
    <row r="291" spans="1:7">
      <c r="A291" s="166" t="s">
        <v>224</v>
      </c>
      <c r="B291" s="102" t="s">
        <v>220</v>
      </c>
      <c r="C291" s="103" t="s">
        <v>302</v>
      </c>
      <c r="D291" s="104">
        <v>105000</v>
      </c>
      <c r="E291" s="104">
        <v>0</v>
      </c>
      <c r="F291" s="105">
        <v>105000</v>
      </c>
      <c r="G291" s="179"/>
    </row>
    <row r="292" spans="1:7" ht="22.5">
      <c r="A292" s="116" t="s">
        <v>393</v>
      </c>
      <c r="B292" s="102" t="s">
        <v>220</v>
      </c>
      <c r="C292" s="103" t="s">
        <v>514</v>
      </c>
      <c r="D292" s="104">
        <f>D293</f>
        <v>1045000</v>
      </c>
      <c r="E292" s="104">
        <f t="shared" ref="E292:F292" si="201">E293</f>
        <v>0</v>
      </c>
      <c r="F292" s="108">
        <f t="shared" si="201"/>
        <v>1045000</v>
      </c>
      <c r="G292" s="179"/>
    </row>
    <row r="293" spans="1:7" ht="22.5">
      <c r="A293" s="116" t="s">
        <v>360</v>
      </c>
      <c r="B293" s="102" t="s">
        <v>220</v>
      </c>
      <c r="C293" s="103" t="s">
        <v>513</v>
      </c>
      <c r="D293" s="104">
        <f>D294</f>
        <v>1045000</v>
      </c>
      <c r="E293" s="104">
        <f t="shared" ref="E293:F293" si="202">E294</f>
        <v>0</v>
      </c>
      <c r="F293" s="108">
        <f t="shared" si="202"/>
        <v>1045000</v>
      </c>
      <c r="G293" s="179"/>
    </row>
    <row r="294" spans="1:7" ht="22.5">
      <c r="A294" s="116" t="s">
        <v>361</v>
      </c>
      <c r="B294" s="102" t="s">
        <v>220</v>
      </c>
      <c r="C294" s="103" t="s">
        <v>512</v>
      </c>
      <c r="D294" s="104">
        <f>D295</f>
        <v>1045000</v>
      </c>
      <c r="E294" s="104">
        <f t="shared" ref="E294:F294" si="203">E295</f>
        <v>0</v>
      </c>
      <c r="F294" s="108">
        <f t="shared" si="203"/>
        <v>1045000</v>
      </c>
      <c r="G294" s="179"/>
    </row>
    <row r="295" spans="1:7">
      <c r="A295" s="166" t="s">
        <v>224</v>
      </c>
      <c r="B295" s="102" t="s">
        <v>220</v>
      </c>
      <c r="C295" s="103" t="s">
        <v>303</v>
      </c>
      <c r="D295" s="104">
        <v>1045000</v>
      </c>
      <c r="E295" s="104">
        <v>0</v>
      </c>
      <c r="F295" s="105">
        <v>1045000</v>
      </c>
      <c r="G295" s="179"/>
    </row>
    <row r="296" spans="1:7" ht="33.75">
      <c r="A296" s="116" t="s">
        <v>394</v>
      </c>
      <c r="B296" s="102" t="s">
        <v>220</v>
      </c>
      <c r="C296" s="103" t="s">
        <v>511</v>
      </c>
      <c r="D296" s="104">
        <f>D302+D297</f>
        <v>1449690.27</v>
      </c>
      <c r="E296" s="104">
        <f t="shared" ref="E296:F296" si="204">E302+E297</f>
        <v>739458.27</v>
      </c>
      <c r="F296" s="108">
        <f t="shared" si="204"/>
        <v>710232</v>
      </c>
      <c r="G296" s="179"/>
    </row>
    <row r="297" spans="1:7" ht="67.5">
      <c r="A297" s="116" t="s">
        <v>791</v>
      </c>
      <c r="B297" s="102" t="s">
        <v>220</v>
      </c>
      <c r="C297" s="103" t="s">
        <v>510</v>
      </c>
      <c r="D297" s="104">
        <f>D298</f>
        <v>719300</v>
      </c>
      <c r="E297" s="104">
        <f t="shared" ref="E297:F297" si="205">E298</f>
        <v>719300</v>
      </c>
      <c r="F297" s="108">
        <f t="shared" si="205"/>
        <v>0</v>
      </c>
      <c r="G297" s="179"/>
    </row>
    <row r="298" spans="1:7" ht="67.5">
      <c r="A298" s="116" t="s">
        <v>395</v>
      </c>
      <c r="B298" s="102" t="s">
        <v>220</v>
      </c>
      <c r="C298" s="103" t="s">
        <v>509</v>
      </c>
      <c r="D298" s="104">
        <f>D299</f>
        <v>719300</v>
      </c>
      <c r="E298" s="104">
        <f t="shared" ref="E298:F298" si="206">E299</f>
        <v>719300</v>
      </c>
      <c r="F298" s="108">
        <f t="shared" si="206"/>
        <v>0</v>
      </c>
      <c r="G298" s="179"/>
    </row>
    <row r="299" spans="1:7" ht="22.5">
      <c r="A299" s="116" t="s">
        <v>360</v>
      </c>
      <c r="B299" s="102" t="s">
        <v>220</v>
      </c>
      <c r="C299" s="103" t="s">
        <v>508</v>
      </c>
      <c r="D299" s="104">
        <f>D300</f>
        <v>719300</v>
      </c>
      <c r="E299" s="104">
        <f t="shared" ref="E299:F299" si="207">E300</f>
        <v>719300</v>
      </c>
      <c r="F299" s="108">
        <f t="shared" si="207"/>
        <v>0</v>
      </c>
      <c r="G299" s="179"/>
    </row>
    <row r="300" spans="1:7" ht="22.5">
      <c r="A300" s="116" t="s">
        <v>361</v>
      </c>
      <c r="B300" s="102" t="s">
        <v>220</v>
      </c>
      <c r="C300" s="103" t="s">
        <v>507</v>
      </c>
      <c r="D300" s="104">
        <f>D301</f>
        <v>719300</v>
      </c>
      <c r="E300" s="104">
        <f t="shared" ref="E300:F300" si="208">E301</f>
        <v>719300</v>
      </c>
      <c r="F300" s="108">
        <f t="shared" si="208"/>
        <v>0</v>
      </c>
      <c r="G300" s="179"/>
    </row>
    <row r="301" spans="1:7">
      <c r="A301" s="166" t="s">
        <v>224</v>
      </c>
      <c r="B301" s="102" t="s">
        <v>220</v>
      </c>
      <c r="C301" s="103" t="s">
        <v>304</v>
      </c>
      <c r="D301" s="104">
        <v>719300</v>
      </c>
      <c r="E301" s="104">
        <v>719300</v>
      </c>
      <c r="F301" s="105">
        <v>0</v>
      </c>
      <c r="G301" s="179"/>
    </row>
    <row r="302" spans="1:7" ht="67.5">
      <c r="A302" s="116" t="s">
        <v>792</v>
      </c>
      <c r="B302" s="102" t="s">
        <v>220</v>
      </c>
      <c r="C302" s="103" t="s">
        <v>506</v>
      </c>
      <c r="D302" s="104">
        <f>D303</f>
        <v>730390.27</v>
      </c>
      <c r="E302" s="104">
        <f t="shared" ref="E302:F302" si="209">E303</f>
        <v>20158.27</v>
      </c>
      <c r="F302" s="108">
        <f t="shared" si="209"/>
        <v>710232</v>
      </c>
      <c r="G302" s="179"/>
    </row>
    <row r="303" spans="1:7" ht="67.5">
      <c r="A303" s="116" t="s">
        <v>395</v>
      </c>
      <c r="B303" s="102" t="s">
        <v>220</v>
      </c>
      <c r="C303" s="103" t="s">
        <v>505</v>
      </c>
      <c r="D303" s="104">
        <f>D304</f>
        <v>730390.27</v>
      </c>
      <c r="E303" s="104">
        <f t="shared" ref="E303:F303" si="210">E304</f>
        <v>20158.27</v>
      </c>
      <c r="F303" s="108">
        <f t="shared" si="210"/>
        <v>710232</v>
      </c>
      <c r="G303" s="179"/>
    </row>
    <row r="304" spans="1:7" ht="22.5">
      <c r="A304" s="116" t="s">
        <v>360</v>
      </c>
      <c r="B304" s="102" t="s">
        <v>220</v>
      </c>
      <c r="C304" s="103" t="s">
        <v>504</v>
      </c>
      <c r="D304" s="104">
        <f>D305</f>
        <v>730390.27</v>
      </c>
      <c r="E304" s="104">
        <f t="shared" ref="E304:F304" si="211">E305</f>
        <v>20158.27</v>
      </c>
      <c r="F304" s="108">
        <f t="shared" si="211"/>
        <v>710232</v>
      </c>
      <c r="G304" s="179"/>
    </row>
    <row r="305" spans="1:7" ht="22.5">
      <c r="A305" s="116" t="s">
        <v>361</v>
      </c>
      <c r="B305" s="102" t="s">
        <v>220</v>
      </c>
      <c r="C305" s="103" t="s">
        <v>503</v>
      </c>
      <c r="D305" s="104">
        <f>D306</f>
        <v>730390.27</v>
      </c>
      <c r="E305" s="104">
        <f t="shared" ref="E305:F305" si="212">E306</f>
        <v>20158.27</v>
      </c>
      <c r="F305" s="108">
        <f t="shared" si="212"/>
        <v>710232</v>
      </c>
      <c r="G305" s="179"/>
    </row>
    <row r="306" spans="1:7">
      <c r="A306" s="166" t="s">
        <v>224</v>
      </c>
      <c r="B306" s="102" t="s">
        <v>220</v>
      </c>
      <c r="C306" s="103" t="s">
        <v>305</v>
      </c>
      <c r="D306" s="104">
        <v>730390.27</v>
      </c>
      <c r="E306" s="104">
        <v>20158.27</v>
      </c>
      <c r="F306" s="105">
        <v>710232</v>
      </c>
      <c r="G306" s="179"/>
    </row>
    <row r="307" spans="1:7">
      <c r="A307" s="111" t="s">
        <v>396</v>
      </c>
      <c r="B307" s="102" t="s">
        <v>220</v>
      </c>
      <c r="C307" s="103" t="s">
        <v>456</v>
      </c>
      <c r="D307" s="104">
        <f t="shared" ref="D307:D312" si="213">D308</f>
        <v>940200</v>
      </c>
      <c r="E307" s="104">
        <f t="shared" ref="E307:F307" si="214">E308</f>
        <v>0</v>
      </c>
      <c r="F307" s="108">
        <f t="shared" si="214"/>
        <v>940200</v>
      </c>
      <c r="G307" s="179"/>
    </row>
    <row r="308" spans="1:7">
      <c r="A308" s="77" t="s">
        <v>397</v>
      </c>
      <c r="B308" s="102" t="s">
        <v>220</v>
      </c>
      <c r="C308" s="103" t="s">
        <v>457</v>
      </c>
      <c r="D308" s="104">
        <f t="shared" si="213"/>
        <v>940200</v>
      </c>
      <c r="E308" s="104">
        <f t="shared" ref="E308:F308" si="215">E309</f>
        <v>0</v>
      </c>
      <c r="F308" s="108">
        <f t="shared" si="215"/>
        <v>940200</v>
      </c>
      <c r="G308" s="179"/>
    </row>
    <row r="309" spans="1:7" ht="23.25">
      <c r="A309" s="77" t="s">
        <v>398</v>
      </c>
      <c r="B309" s="102" t="s">
        <v>220</v>
      </c>
      <c r="C309" s="103" t="s">
        <v>458</v>
      </c>
      <c r="D309" s="104">
        <f t="shared" si="213"/>
        <v>940200</v>
      </c>
      <c r="E309" s="104">
        <f t="shared" ref="E309:F309" si="216">E310</f>
        <v>0</v>
      </c>
      <c r="F309" s="108">
        <f t="shared" si="216"/>
        <v>940200</v>
      </c>
      <c r="G309" s="179"/>
    </row>
    <row r="310" spans="1:7" ht="22.5">
      <c r="A310" s="79" t="s">
        <v>399</v>
      </c>
      <c r="B310" s="102" t="s">
        <v>220</v>
      </c>
      <c r="C310" s="103" t="s">
        <v>459</v>
      </c>
      <c r="D310" s="104">
        <f t="shared" si="213"/>
        <v>940200</v>
      </c>
      <c r="E310" s="104">
        <f t="shared" ref="E310:F310" si="217">E311</f>
        <v>0</v>
      </c>
      <c r="F310" s="108">
        <f t="shared" si="217"/>
        <v>940200</v>
      </c>
      <c r="G310" s="179"/>
    </row>
    <row r="311" spans="1:7" ht="23.25">
      <c r="A311" s="80" t="s">
        <v>452</v>
      </c>
      <c r="B311" s="102" t="s">
        <v>220</v>
      </c>
      <c r="C311" s="103" t="s">
        <v>460</v>
      </c>
      <c r="D311" s="104">
        <f t="shared" si="213"/>
        <v>940200</v>
      </c>
      <c r="E311" s="104">
        <f t="shared" ref="E311:F311" si="218">E312</f>
        <v>0</v>
      </c>
      <c r="F311" s="108">
        <f t="shared" si="218"/>
        <v>940200</v>
      </c>
      <c r="G311" s="179"/>
    </row>
    <row r="312" spans="1:7" ht="23.25">
      <c r="A312" s="80" t="s">
        <v>453</v>
      </c>
      <c r="B312" s="102" t="s">
        <v>220</v>
      </c>
      <c r="C312" s="103" t="s">
        <v>461</v>
      </c>
      <c r="D312" s="104">
        <f t="shared" si="213"/>
        <v>940200</v>
      </c>
      <c r="E312" s="104">
        <f t="shared" ref="E312:F312" si="219">E313</f>
        <v>0</v>
      </c>
      <c r="F312" s="108">
        <f t="shared" si="219"/>
        <v>940200</v>
      </c>
      <c r="G312" s="179"/>
    </row>
    <row r="313" spans="1:7">
      <c r="A313" s="166" t="s">
        <v>224</v>
      </c>
      <c r="B313" s="102" t="s">
        <v>220</v>
      </c>
      <c r="C313" s="103" t="s">
        <v>502</v>
      </c>
      <c r="D313" s="104">
        <v>940200</v>
      </c>
      <c r="E313" s="104">
        <v>0</v>
      </c>
      <c r="F313" s="105">
        <v>940200</v>
      </c>
      <c r="G313" s="179"/>
    </row>
    <row r="314" spans="1:7">
      <c r="A314" s="116" t="s">
        <v>400</v>
      </c>
      <c r="B314" s="102" t="s">
        <v>220</v>
      </c>
      <c r="C314" s="103" t="s">
        <v>462</v>
      </c>
      <c r="D314" s="104">
        <f>D315</f>
        <v>18948830.57</v>
      </c>
      <c r="E314" s="104">
        <f>E315</f>
        <v>3362442.12</v>
      </c>
      <c r="F314" s="108">
        <f>F315</f>
        <v>15586388.449999999</v>
      </c>
      <c r="G314" s="179"/>
    </row>
    <row r="315" spans="1:7">
      <c r="A315" s="116" t="s">
        <v>401</v>
      </c>
      <c r="B315" s="102" t="s">
        <v>220</v>
      </c>
      <c r="C315" s="103" t="s">
        <v>463</v>
      </c>
      <c r="D315" s="104">
        <f>D340+D336+D332+D328+D324+D320+D316</f>
        <v>18948830.57</v>
      </c>
      <c r="E315" s="104">
        <f>E340+E336+E332+E328+E324+E320+E316</f>
        <v>3362442.12</v>
      </c>
      <c r="F315" s="108">
        <f>F340+F336+F332+F328+F324+F320+F316</f>
        <v>15586388.449999999</v>
      </c>
      <c r="G315" s="179"/>
    </row>
    <row r="316" spans="1:7" ht="22.5">
      <c r="A316" s="116" t="s">
        <v>402</v>
      </c>
      <c r="B316" s="102" t="s">
        <v>220</v>
      </c>
      <c r="C316" s="103" t="s">
        <v>501</v>
      </c>
      <c r="D316" s="104">
        <f t="shared" ref="D316:F318" si="220">D317</f>
        <v>260000</v>
      </c>
      <c r="E316" s="104">
        <f t="shared" si="220"/>
        <v>39601</v>
      </c>
      <c r="F316" s="105">
        <f t="shared" si="220"/>
        <v>220399</v>
      </c>
      <c r="G316" s="179"/>
    </row>
    <row r="317" spans="1:7" ht="22.5">
      <c r="A317" s="177" t="s">
        <v>403</v>
      </c>
      <c r="B317" s="102" t="s">
        <v>220</v>
      </c>
      <c r="C317" s="103" t="s">
        <v>500</v>
      </c>
      <c r="D317" s="104">
        <f t="shared" si="220"/>
        <v>260000</v>
      </c>
      <c r="E317" s="104">
        <f t="shared" si="220"/>
        <v>39601</v>
      </c>
      <c r="F317" s="105">
        <f t="shared" si="220"/>
        <v>220399</v>
      </c>
      <c r="G317" s="179"/>
    </row>
    <row r="318" spans="1:7">
      <c r="A318" s="174" t="s">
        <v>404</v>
      </c>
      <c r="B318" s="102" t="s">
        <v>220</v>
      </c>
      <c r="C318" s="103" t="s">
        <v>464</v>
      </c>
      <c r="D318" s="104">
        <f t="shared" si="220"/>
        <v>260000</v>
      </c>
      <c r="E318" s="104">
        <f t="shared" si="220"/>
        <v>39601</v>
      </c>
      <c r="F318" s="105">
        <f t="shared" si="220"/>
        <v>220399</v>
      </c>
      <c r="G318" s="179"/>
    </row>
    <row r="319" spans="1:7" ht="39.75" customHeight="1">
      <c r="A319" s="166" t="s">
        <v>306</v>
      </c>
      <c r="B319" s="102" t="s">
        <v>220</v>
      </c>
      <c r="C319" s="103" t="s">
        <v>488</v>
      </c>
      <c r="D319" s="104">
        <v>260000</v>
      </c>
      <c r="E319" s="104">
        <v>39601</v>
      </c>
      <c r="F319" s="105">
        <v>220399</v>
      </c>
      <c r="G319" s="179"/>
    </row>
    <row r="320" spans="1:7" ht="22.5">
      <c r="A320" s="116" t="s">
        <v>402</v>
      </c>
      <c r="B320" s="102" t="s">
        <v>220</v>
      </c>
      <c r="C320" s="103" t="s">
        <v>487</v>
      </c>
      <c r="D320" s="104">
        <f t="shared" ref="D320:F322" si="221">D321</f>
        <v>221000</v>
      </c>
      <c r="E320" s="104">
        <f t="shared" si="221"/>
        <v>4900</v>
      </c>
      <c r="F320" s="105">
        <f t="shared" si="221"/>
        <v>216100</v>
      </c>
      <c r="G320" s="179"/>
    </row>
    <row r="321" spans="1:7" ht="22.5">
      <c r="A321" s="177" t="s">
        <v>403</v>
      </c>
      <c r="B321" s="102" t="s">
        <v>220</v>
      </c>
      <c r="C321" s="103" t="s">
        <v>486</v>
      </c>
      <c r="D321" s="104">
        <f t="shared" si="221"/>
        <v>221000</v>
      </c>
      <c r="E321" s="104">
        <f t="shared" si="221"/>
        <v>4900</v>
      </c>
      <c r="F321" s="105">
        <f t="shared" si="221"/>
        <v>216100</v>
      </c>
      <c r="G321" s="179"/>
    </row>
    <row r="322" spans="1:7">
      <c r="A322" s="174" t="s">
        <v>404</v>
      </c>
      <c r="B322" s="102" t="s">
        <v>220</v>
      </c>
      <c r="C322" s="103" t="s">
        <v>485</v>
      </c>
      <c r="D322" s="104">
        <f t="shared" si="221"/>
        <v>221000</v>
      </c>
      <c r="E322" s="104">
        <f t="shared" si="221"/>
        <v>4900</v>
      </c>
      <c r="F322" s="105">
        <f t="shared" si="221"/>
        <v>216100</v>
      </c>
      <c r="G322" s="179"/>
    </row>
    <row r="323" spans="1:7" ht="45.75">
      <c r="A323" s="166" t="s">
        <v>306</v>
      </c>
      <c r="B323" s="102" t="s">
        <v>220</v>
      </c>
      <c r="C323" s="103" t="s">
        <v>489</v>
      </c>
      <c r="D323" s="104">
        <v>221000</v>
      </c>
      <c r="E323" s="104">
        <v>4900</v>
      </c>
      <c r="F323" s="105">
        <v>216100</v>
      </c>
      <c r="G323" s="179"/>
    </row>
    <row r="324" spans="1:7" ht="22.5">
      <c r="A324" s="107" t="s">
        <v>406</v>
      </c>
      <c r="B324" s="102" t="s">
        <v>220</v>
      </c>
      <c r="C324" s="103" t="s">
        <v>465</v>
      </c>
      <c r="D324" s="104">
        <f t="shared" ref="D324:F326" si="222">D325</f>
        <v>35000</v>
      </c>
      <c r="E324" s="104">
        <f t="shared" si="222"/>
        <v>5000</v>
      </c>
      <c r="F324" s="105">
        <f t="shared" si="222"/>
        <v>30000</v>
      </c>
      <c r="G324" s="179"/>
    </row>
    <row r="325" spans="1:7" ht="22.5">
      <c r="A325" s="81" t="s">
        <v>423</v>
      </c>
      <c r="B325" s="102" t="s">
        <v>220</v>
      </c>
      <c r="C325" s="103" t="s">
        <v>466</v>
      </c>
      <c r="D325" s="104">
        <f t="shared" si="222"/>
        <v>35000</v>
      </c>
      <c r="E325" s="104">
        <f t="shared" si="222"/>
        <v>5000</v>
      </c>
      <c r="F325" s="105">
        <f t="shared" si="222"/>
        <v>30000</v>
      </c>
      <c r="G325" s="179"/>
    </row>
    <row r="326" spans="1:7">
      <c r="A326" s="81" t="s">
        <v>424</v>
      </c>
      <c r="B326" s="102" t="s">
        <v>220</v>
      </c>
      <c r="C326" s="103" t="s">
        <v>467</v>
      </c>
      <c r="D326" s="104">
        <f t="shared" si="222"/>
        <v>35000</v>
      </c>
      <c r="E326" s="104">
        <f t="shared" si="222"/>
        <v>5000</v>
      </c>
      <c r="F326" s="105">
        <f t="shared" si="222"/>
        <v>30000</v>
      </c>
      <c r="G326" s="179"/>
    </row>
    <row r="327" spans="1:7" ht="45.75">
      <c r="A327" s="166" t="s">
        <v>306</v>
      </c>
      <c r="B327" s="102" t="s">
        <v>220</v>
      </c>
      <c r="C327" s="103" t="s">
        <v>490</v>
      </c>
      <c r="D327" s="104">
        <v>35000</v>
      </c>
      <c r="E327" s="104">
        <v>5000</v>
      </c>
      <c r="F327" s="105">
        <v>30000</v>
      </c>
      <c r="G327" s="179"/>
    </row>
    <row r="328" spans="1:7" ht="22.5">
      <c r="A328" s="107" t="s">
        <v>407</v>
      </c>
      <c r="B328" s="102" t="s">
        <v>220</v>
      </c>
      <c r="C328" s="103" t="s">
        <v>468</v>
      </c>
      <c r="D328" s="104">
        <f t="shared" ref="D328:F330" si="223">D329</f>
        <v>20000</v>
      </c>
      <c r="E328" s="104">
        <f t="shared" si="223"/>
        <v>0</v>
      </c>
      <c r="F328" s="105">
        <f t="shared" si="223"/>
        <v>20000</v>
      </c>
      <c r="G328" s="179"/>
    </row>
    <row r="329" spans="1:7" ht="22.5">
      <c r="A329" s="81" t="s">
        <v>423</v>
      </c>
      <c r="B329" s="102" t="s">
        <v>220</v>
      </c>
      <c r="C329" s="103" t="s">
        <v>469</v>
      </c>
      <c r="D329" s="104">
        <f t="shared" si="223"/>
        <v>20000</v>
      </c>
      <c r="E329" s="104">
        <f t="shared" si="223"/>
        <v>0</v>
      </c>
      <c r="F329" s="105">
        <f t="shared" si="223"/>
        <v>20000</v>
      </c>
      <c r="G329" s="179"/>
    </row>
    <row r="330" spans="1:7">
      <c r="A330" s="81" t="s">
        <v>424</v>
      </c>
      <c r="B330" s="102" t="s">
        <v>220</v>
      </c>
      <c r="C330" s="103" t="s">
        <v>470</v>
      </c>
      <c r="D330" s="104">
        <f t="shared" si="223"/>
        <v>20000</v>
      </c>
      <c r="E330" s="104">
        <f t="shared" si="223"/>
        <v>0</v>
      </c>
      <c r="F330" s="105">
        <f t="shared" si="223"/>
        <v>20000</v>
      </c>
      <c r="G330" s="179"/>
    </row>
    <row r="331" spans="1:7" ht="45">
      <c r="A331" s="81" t="s">
        <v>306</v>
      </c>
      <c r="B331" s="102" t="s">
        <v>220</v>
      </c>
      <c r="C331" s="103" t="s">
        <v>471</v>
      </c>
      <c r="D331" s="104">
        <v>20000</v>
      </c>
      <c r="E331" s="104">
        <v>0</v>
      </c>
      <c r="F331" s="105">
        <v>20000</v>
      </c>
      <c r="G331" s="179"/>
    </row>
    <row r="332" spans="1:7" ht="34.5">
      <c r="A332" s="166" t="s">
        <v>484</v>
      </c>
      <c r="B332" s="102" t="s">
        <v>220</v>
      </c>
      <c r="C332" s="103" t="s">
        <v>499</v>
      </c>
      <c r="D332" s="104">
        <f t="shared" ref="D332:F334" si="224">D333</f>
        <v>65800</v>
      </c>
      <c r="E332" s="104">
        <f t="shared" si="224"/>
        <v>0</v>
      </c>
      <c r="F332" s="105">
        <f t="shared" si="224"/>
        <v>65800</v>
      </c>
      <c r="G332" s="179"/>
    </row>
    <row r="333" spans="1:7" ht="22.5">
      <c r="A333" s="81" t="s">
        <v>423</v>
      </c>
      <c r="B333" s="102" t="s">
        <v>220</v>
      </c>
      <c r="C333" s="103" t="s">
        <v>498</v>
      </c>
      <c r="D333" s="104">
        <f t="shared" si="224"/>
        <v>65800</v>
      </c>
      <c r="E333" s="104">
        <f t="shared" si="224"/>
        <v>0</v>
      </c>
      <c r="F333" s="105">
        <f t="shared" si="224"/>
        <v>65800</v>
      </c>
      <c r="G333" s="179"/>
    </row>
    <row r="334" spans="1:7">
      <c r="A334" s="81" t="s">
        <v>424</v>
      </c>
      <c r="B334" s="102" t="s">
        <v>220</v>
      </c>
      <c r="C334" s="103" t="s">
        <v>497</v>
      </c>
      <c r="D334" s="104">
        <f t="shared" si="224"/>
        <v>65800</v>
      </c>
      <c r="E334" s="104">
        <f t="shared" si="224"/>
        <v>0</v>
      </c>
      <c r="F334" s="105">
        <f t="shared" si="224"/>
        <v>65800</v>
      </c>
      <c r="G334" s="179"/>
    </row>
    <row r="335" spans="1:7" ht="45.75">
      <c r="A335" s="166" t="s">
        <v>306</v>
      </c>
      <c r="B335" s="102" t="s">
        <v>220</v>
      </c>
      <c r="C335" s="103" t="s">
        <v>496</v>
      </c>
      <c r="D335" s="104">
        <v>65800</v>
      </c>
      <c r="E335" s="104">
        <v>0</v>
      </c>
      <c r="F335" s="105">
        <v>65800</v>
      </c>
      <c r="G335" s="179"/>
    </row>
    <row r="336" spans="1:7" ht="22.5">
      <c r="A336" s="116" t="s">
        <v>402</v>
      </c>
      <c r="B336" s="102" t="s">
        <v>220</v>
      </c>
      <c r="C336" s="103" t="s">
        <v>495</v>
      </c>
      <c r="D336" s="104">
        <f t="shared" ref="D336:F338" si="225">D337</f>
        <v>16972944.350000001</v>
      </c>
      <c r="E336" s="104">
        <f t="shared" si="225"/>
        <v>3100542.68</v>
      </c>
      <c r="F336" s="105">
        <f t="shared" si="225"/>
        <v>13872401.67</v>
      </c>
      <c r="G336" s="179"/>
    </row>
    <row r="337" spans="1:8" ht="23.25">
      <c r="A337" s="174" t="s">
        <v>403</v>
      </c>
      <c r="B337" s="102" t="s">
        <v>220</v>
      </c>
      <c r="C337" s="103" t="s">
        <v>494</v>
      </c>
      <c r="D337" s="104">
        <f t="shared" si="225"/>
        <v>16972944.350000001</v>
      </c>
      <c r="E337" s="104">
        <f t="shared" si="225"/>
        <v>3100542.68</v>
      </c>
      <c r="F337" s="105">
        <f t="shared" si="225"/>
        <v>13872401.67</v>
      </c>
      <c r="G337" s="179"/>
    </row>
    <row r="338" spans="1:8">
      <c r="A338" s="174" t="s">
        <v>404</v>
      </c>
      <c r="B338" s="102" t="s">
        <v>220</v>
      </c>
      <c r="C338" s="103" t="s">
        <v>493</v>
      </c>
      <c r="D338" s="104">
        <f t="shared" si="225"/>
        <v>16972944.350000001</v>
      </c>
      <c r="E338" s="104">
        <f t="shared" si="225"/>
        <v>3100542.68</v>
      </c>
      <c r="F338" s="105">
        <f t="shared" si="225"/>
        <v>13872401.67</v>
      </c>
      <c r="G338" s="179"/>
    </row>
    <row r="339" spans="1:8" ht="45.75">
      <c r="A339" s="166" t="s">
        <v>306</v>
      </c>
      <c r="B339" s="102" t="s">
        <v>220</v>
      </c>
      <c r="C339" s="103" t="s">
        <v>492</v>
      </c>
      <c r="D339" s="104">
        <v>16972944.350000001</v>
      </c>
      <c r="E339" s="104">
        <v>3100542.68</v>
      </c>
      <c r="F339" s="105">
        <v>13872401.67</v>
      </c>
      <c r="G339" s="179"/>
    </row>
    <row r="340" spans="1:8" ht="22.5">
      <c r="A340" s="82" t="s">
        <v>405</v>
      </c>
      <c r="B340" s="102" t="s">
        <v>220</v>
      </c>
      <c r="C340" s="103" t="s">
        <v>472</v>
      </c>
      <c r="D340" s="104">
        <f>D341</f>
        <v>1374086.22</v>
      </c>
      <c r="E340" s="104">
        <f t="shared" ref="E340:F340" si="226">E341</f>
        <v>212398.44</v>
      </c>
      <c r="F340" s="108">
        <f t="shared" si="226"/>
        <v>1161687.78</v>
      </c>
      <c r="G340" s="179"/>
    </row>
    <row r="341" spans="1:8" ht="22.5">
      <c r="A341" s="81" t="s">
        <v>423</v>
      </c>
      <c r="B341" s="102" t="s">
        <v>220</v>
      </c>
      <c r="C341" s="103" t="s">
        <v>473</v>
      </c>
      <c r="D341" s="104">
        <f>D342</f>
        <v>1374086.22</v>
      </c>
      <c r="E341" s="104">
        <f>E342</f>
        <v>212398.44</v>
      </c>
      <c r="F341" s="105">
        <f>F342</f>
        <v>1161687.78</v>
      </c>
      <c r="G341" s="179"/>
    </row>
    <row r="342" spans="1:8">
      <c r="A342" s="81" t="s">
        <v>424</v>
      </c>
      <c r="B342" s="102" t="s">
        <v>220</v>
      </c>
      <c r="C342" s="103" t="s">
        <v>474</v>
      </c>
      <c r="D342" s="104">
        <f>D343</f>
        <v>1374086.22</v>
      </c>
      <c r="E342" s="104">
        <f>E343</f>
        <v>212398.44</v>
      </c>
      <c r="F342" s="105">
        <f>F343</f>
        <v>1161687.78</v>
      </c>
      <c r="G342" s="179"/>
    </row>
    <row r="343" spans="1:8" ht="45.75">
      <c r="A343" s="166" t="s">
        <v>306</v>
      </c>
      <c r="B343" s="102" t="s">
        <v>220</v>
      </c>
      <c r="C343" s="103" t="s">
        <v>491</v>
      </c>
      <c r="D343" s="104">
        <v>1374086.22</v>
      </c>
      <c r="E343" s="104">
        <v>212398.44</v>
      </c>
      <c r="F343" s="105">
        <v>1161687.78</v>
      </c>
      <c r="G343" s="179"/>
    </row>
    <row r="344" spans="1:8">
      <c r="A344" s="82" t="s">
        <v>408</v>
      </c>
      <c r="B344" s="102" t="s">
        <v>220</v>
      </c>
      <c r="C344" s="103" t="s">
        <v>475</v>
      </c>
      <c r="D344" s="104">
        <f>D351+D345</f>
        <v>353189.28</v>
      </c>
      <c r="E344" s="104">
        <f>E351+E345</f>
        <v>301555.71999999997</v>
      </c>
      <c r="F344" s="108">
        <f>F351+F345</f>
        <v>20653.400000000001</v>
      </c>
      <c r="G344" s="179"/>
    </row>
    <row r="345" spans="1:8">
      <c r="A345" s="82" t="s">
        <v>409</v>
      </c>
      <c r="B345" s="102" t="s">
        <v>220</v>
      </c>
      <c r="C345" s="103" t="s">
        <v>476</v>
      </c>
      <c r="D345" s="104">
        <f t="shared" ref="D345:F346" si="227">D346</f>
        <v>61960.28</v>
      </c>
      <c r="E345" s="104">
        <f t="shared" si="227"/>
        <v>10326.719999999999</v>
      </c>
      <c r="F345" s="108">
        <f t="shared" si="227"/>
        <v>20653.400000000001</v>
      </c>
      <c r="G345" s="179"/>
    </row>
    <row r="346" spans="1:8" ht="33.75">
      <c r="A346" s="82" t="s">
        <v>477</v>
      </c>
      <c r="B346" s="102" t="s">
        <v>220</v>
      </c>
      <c r="C346" s="103" t="s">
        <v>478</v>
      </c>
      <c r="D346" s="104">
        <f t="shared" si="227"/>
        <v>61960.28</v>
      </c>
      <c r="E346" s="104">
        <f t="shared" si="227"/>
        <v>10326.719999999999</v>
      </c>
      <c r="F346" s="108">
        <f t="shared" si="227"/>
        <v>20653.400000000001</v>
      </c>
      <c r="G346" s="180"/>
      <c r="H346" s="23"/>
    </row>
    <row r="347" spans="1:8" ht="33.75">
      <c r="A347" s="82" t="s">
        <v>410</v>
      </c>
      <c r="B347" s="102" t="s">
        <v>220</v>
      </c>
      <c r="C347" s="103" t="s">
        <v>479</v>
      </c>
      <c r="D347" s="104">
        <f t="shared" ref="D347:E349" si="228">D348</f>
        <v>61960.28</v>
      </c>
      <c r="E347" s="104">
        <f t="shared" si="228"/>
        <v>10326.719999999999</v>
      </c>
      <c r="F347" s="105">
        <v>20653.400000000001</v>
      </c>
      <c r="G347" s="180"/>
      <c r="H347" s="23"/>
    </row>
    <row r="348" spans="1:8">
      <c r="A348" s="81" t="s">
        <v>480</v>
      </c>
      <c r="B348" s="102" t="s">
        <v>220</v>
      </c>
      <c r="C348" s="103" t="s">
        <v>481</v>
      </c>
      <c r="D348" s="104">
        <f t="shared" si="228"/>
        <v>61960.28</v>
      </c>
      <c r="E348" s="104">
        <f t="shared" si="228"/>
        <v>10326.719999999999</v>
      </c>
      <c r="F348" s="105">
        <v>20653.400000000001</v>
      </c>
      <c r="G348" s="180"/>
      <c r="H348" s="23"/>
    </row>
    <row r="349" spans="1:8" ht="22.5">
      <c r="A349" s="81" t="s">
        <v>482</v>
      </c>
      <c r="B349" s="102" t="s">
        <v>220</v>
      </c>
      <c r="C349" s="103" t="s">
        <v>483</v>
      </c>
      <c r="D349" s="104">
        <f t="shared" si="228"/>
        <v>61960.28</v>
      </c>
      <c r="E349" s="104">
        <f t="shared" si="228"/>
        <v>10326.719999999999</v>
      </c>
      <c r="F349" s="105">
        <v>20653.400000000001</v>
      </c>
      <c r="G349" s="180"/>
      <c r="H349" s="23"/>
    </row>
    <row r="350" spans="1:8" ht="23.25">
      <c r="A350" s="166" t="s">
        <v>307</v>
      </c>
      <c r="B350" s="102" t="s">
        <v>220</v>
      </c>
      <c r="C350" s="103" t="s">
        <v>308</v>
      </c>
      <c r="D350" s="104">
        <v>61960.28</v>
      </c>
      <c r="E350" s="104">
        <v>10326.719999999999</v>
      </c>
      <c r="F350" s="105">
        <v>51633.56</v>
      </c>
      <c r="G350" s="179"/>
    </row>
    <row r="351" spans="1:8">
      <c r="A351" s="79" t="s">
        <v>411</v>
      </c>
      <c r="B351" s="102" t="s">
        <v>220</v>
      </c>
      <c r="C351" s="103" t="s">
        <v>444</v>
      </c>
      <c r="D351" s="104">
        <f t="shared" ref="D351:F354" si="229">D352</f>
        <v>291229</v>
      </c>
      <c r="E351" s="104">
        <f t="shared" si="229"/>
        <v>291229</v>
      </c>
      <c r="F351" s="105">
        <f t="shared" si="229"/>
        <v>0</v>
      </c>
      <c r="G351" s="179"/>
    </row>
    <row r="352" spans="1:8" ht="22.5">
      <c r="A352" s="79" t="s">
        <v>445</v>
      </c>
      <c r="B352" s="102" t="s">
        <v>220</v>
      </c>
      <c r="C352" s="103" t="s">
        <v>446</v>
      </c>
      <c r="D352" s="104">
        <f t="shared" si="229"/>
        <v>291229</v>
      </c>
      <c r="E352" s="104">
        <f t="shared" si="229"/>
        <v>291229</v>
      </c>
      <c r="F352" s="105">
        <f t="shared" si="229"/>
        <v>0</v>
      </c>
      <c r="G352" s="179"/>
    </row>
    <row r="353" spans="1:7" ht="33.75">
      <c r="A353" s="109" t="s">
        <v>412</v>
      </c>
      <c r="B353" s="102" t="s">
        <v>220</v>
      </c>
      <c r="C353" s="103" t="s">
        <v>447</v>
      </c>
      <c r="D353" s="104">
        <f t="shared" si="229"/>
        <v>291229</v>
      </c>
      <c r="E353" s="104">
        <f t="shared" si="229"/>
        <v>291229</v>
      </c>
      <c r="F353" s="105">
        <f t="shared" si="229"/>
        <v>0</v>
      </c>
      <c r="G353" s="179"/>
    </row>
    <row r="354" spans="1:7">
      <c r="A354" s="80" t="s">
        <v>448</v>
      </c>
      <c r="B354" s="102" t="s">
        <v>220</v>
      </c>
      <c r="C354" s="103" t="s">
        <v>449</v>
      </c>
      <c r="D354" s="104">
        <f t="shared" si="229"/>
        <v>291229</v>
      </c>
      <c r="E354" s="104">
        <f t="shared" si="229"/>
        <v>291229</v>
      </c>
      <c r="F354" s="105">
        <f t="shared" si="229"/>
        <v>0</v>
      </c>
      <c r="G354" s="179"/>
    </row>
    <row r="355" spans="1:7">
      <c r="A355" s="166" t="s">
        <v>209</v>
      </c>
      <c r="B355" s="102" t="s">
        <v>220</v>
      </c>
      <c r="C355" s="103" t="s">
        <v>451</v>
      </c>
      <c r="D355" s="104">
        <v>291229</v>
      </c>
      <c r="E355" s="104">
        <v>291229</v>
      </c>
      <c r="F355" s="105">
        <v>0</v>
      </c>
      <c r="G355" s="179"/>
    </row>
    <row r="356" spans="1:7">
      <c r="A356" s="79" t="s">
        <v>413</v>
      </c>
      <c r="B356" s="102" t="s">
        <v>220</v>
      </c>
      <c r="C356" s="103" t="s">
        <v>442</v>
      </c>
      <c r="D356" s="104">
        <f>D357</f>
        <v>13059832.060000001</v>
      </c>
      <c r="E356" s="104">
        <f>E357</f>
        <v>2796998.75</v>
      </c>
      <c r="F356" s="105">
        <f>F357</f>
        <v>10262833.310000001</v>
      </c>
      <c r="G356" s="179"/>
    </row>
    <row r="357" spans="1:7">
      <c r="A357" s="79" t="s">
        <v>414</v>
      </c>
      <c r="B357" s="102" t="s">
        <v>220</v>
      </c>
      <c r="C357" s="103" t="s">
        <v>443</v>
      </c>
      <c r="D357" s="104">
        <f>D363+D358</f>
        <v>13059832.060000001</v>
      </c>
      <c r="E357" s="104">
        <f>E363+E358</f>
        <v>2796998.75</v>
      </c>
      <c r="F357" s="105">
        <f>F363+F358</f>
        <v>10262833.310000001</v>
      </c>
      <c r="G357" s="179"/>
    </row>
    <row r="358" spans="1:7" ht="33.75">
      <c r="A358" s="110" t="s">
        <v>416</v>
      </c>
      <c r="B358" s="102" t="s">
        <v>220</v>
      </c>
      <c r="C358" s="103" t="s">
        <v>437</v>
      </c>
      <c r="D358" s="104">
        <f t="shared" ref="D358:F361" si="230">D359</f>
        <v>345000</v>
      </c>
      <c r="E358" s="104">
        <f t="shared" si="230"/>
        <v>238760</v>
      </c>
      <c r="F358" s="105">
        <f t="shared" si="230"/>
        <v>106240</v>
      </c>
      <c r="G358" s="179"/>
    </row>
    <row r="359" spans="1:7" ht="33.75">
      <c r="A359" s="110" t="s">
        <v>417</v>
      </c>
      <c r="B359" s="102" t="s">
        <v>220</v>
      </c>
      <c r="C359" s="103" t="s">
        <v>438</v>
      </c>
      <c r="D359" s="104">
        <f t="shared" si="230"/>
        <v>345000</v>
      </c>
      <c r="E359" s="104">
        <f t="shared" si="230"/>
        <v>238760</v>
      </c>
      <c r="F359" s="105">
        <f t="shared" si="230"/>
        <v>106240</v>
      </c>
      <c r="G359" s="179"/>
    </row>
    <row r="360" spans="1:7" ht="23.25">
      <c r="A360" s="80" t="s">
        <v>423</v>
      </c>
      <c r="B360" s="102" t="s">
        <v>220</v>
      </c>
      <c r="C360" s="103" t="s">
        <v>439</v>
      </c>
      <c r="D360" s="104">
        <f t="shared" si="230"/>
        <v>345000</v>
      </c>
      <c r="E360" s="104">
        <f t="shared" si="230"/>
        <v>238760</v>
      </c>
      <c r="F360" s="105">
        <f t="shared" si="230"/>
        <v>106240</v>
      </c>
      <c r="G360" s="179"/>
    </row>
    <row r="361" spans="1:7">
      <c r="A361" s="80" t="s">
        <v>424</v>
      </c>
      <c r="B361" s="102" t="s">
        <v>220</v>
      </c>
      <c r="C361" s="103" t="s">
        <v>440</v>
      </c>
      <c r="D361" s="104">
        <f t="shared" si="230"/>
        <v>345000</v>
      </c>
      <c r="E361" s="104">
        <f t="shared" si="230"/>
        <v>238760</v>
      </c>
      <c r="F361" s="105">
        <f t="shared" si="230"/>
        <v>106240</v>
      </c>
      <c r="G361" s="179"/>
    </row>
    <row r="362" spans="1:7" ht="45.75">
      <c r="A362" s="80" t="s">
        <v>306</v>
      </c>
      <c r="B362" s="102" t="s">
        <v>220</v>
      </c>
      <c r="C362" s="103" t="s">
        <v>441</v>
      </c>
      <c r="D362" s="104">
        <v>345000</v>
      </c>
      <c r="E362" s="104">
        <v>238760</v>
      </c>
      <c r="F362" s="105">
        <v>106240</v>
      </c>
      <c r="G362" s="179"/>
    </row>
    <row r="363" spans="1:7">
      <c r="A363" s="79" t="s">
        <v>362</v>
      </c>
      <c r="B363" s="102" t="s">
        <v>220</v>
      </c>
      <c r="C363" s="103" t="s">
        <v>432</v>
      </c>
      <c r="D363" s="104">
        <f t="shared" ref="D363:F366" si="231">D364</f>
        <v>12714832.060000001</v>
      </c>
      <c r="E363" s="104">
        <f t="shared" si="231"/>
        <v>2558238.75</v>
      </c>
      <c r="F363" s="105">
        <f t="shared" si="231"/>
        <v>10156593.310000001</v>
      </c>
      <c r="G363" s="179"/>
    </row>
    <row r="364" spans="1:7" ht="22.5">
      <c r="A364" s="110" t="s">
        <v>415</v>
      </c>
      <c r="B364" s="102" t="s">
        <v>220</v>
      </c>
      <c r="C364" s="103" t="s">
        <v>433</v>
      </c>
      <c r="D364" s="104">
        <f t="shared" si="231"/>
        <v>12714832.060000001</v>
      </c>
      <c r="E364" s="104">
        <f t="shared" si="231"/>
        <v>2558238.75</v>
      </c>
      <c r="F364" s="105">
        <f t="shared" si="231"/>
        <v>10156593.310000001</v>
      </c>
      <c r="G364" s="179"/>
    </row>
    <row r="365" spans="1:7" ht="23.25">
      <c r="A365" s="111" t="s">
        <v>403</v>
      </c>
      <c r="B365" s="102" t="s">
        <v>220</v>
      </c>
      <c r="C365" s="103" t="s">
        <v>434</v>
      </c>
      <c r="D365" s="104">
        <f t="shared" si="231"/>
        <v>12714832.060000001</v>
      </c>
      <c r="E365" s="104">
        <f t="shared" si="231"/>
        <v>2558238.75</v>
      </c>
      <c r="F365" s="105">
        <f t="shared" si="231"/>
        <v>10156593.310000001</v>
      </c>
      <c r="G365" s="179"/>
    </row>
    <row r="366" spans="1:7">
      <c r="A366" s="80" t="s">
        <v>424</v>
      </c>
      <c r="B366" s="102" t="s">
        <v>220</v>
      </c>
      <c r="C366" s="103" t="s">
        <v>435</v>
      </c>
      <c r="D366" s="104">
        <f t="shared" si="231"/>
        <v>12714832.060000001</v>
      </c>
      <c r="E366" s="104">
        <f t="shared" si="231"/>
        <v>2558238.75</v>
      </c>
      <c r="F366" s="105">
        <f t="shared" si="231"/>
        <v>10156593.310000001</v>
      </c>
      <c r="G366" s="179"/>
    </row>
    <row r="367" spans="1:7" ht="45.75">
      <c r="A367" s="80" t="s">
        <v>306</v>
      </c>
      <c r="B367" s="102" t="s">
        <v>220</v>
      </c>
      <c r="C367" s="103" t="s">
        <v>436</v>
      </c>
      <c r="D367" s="104">
        <v>12714832.060000001</v>
      </c>
      <c r="E367" s="104">
        <v>2558238.75</v>
      </c>
      <c r="F367" s="105">
        <v>10156593.310000001</v>
      </c>
      <c r="G367" s="179"/>
    </row>
    <row r="368" spans="1:7">
      <c r="A368" s="79" t="s">
        <v>418</v>
      </c>
      <c r="B368" s="102" t="s">
        <v>220</v>
      </c>
      <c r="C368" s="103" t="s">
        <v>430</v>
      </c>
      <c r="D368" s="104">
        <f>D369</f>
        <v>1363581.77</v>
      </c>
      <c r="E368" s="104">
        <f>E369</f>
        <v>158067.14000000001</v>
      </c>
      <c r="F368" s="105">
        <f>F369</f>
        <v>1205514.6299999999</v>
      </c>
      <c r="G368" s="179"/>
    </row>
    <row r="369" spans="1:7">
      <c r="A369" s="79" t="s">
        <v>419</v>
      </c>
      <c r="B369" s="102" t="s">
        <v>220</v>
      </c>
      <c r="C369" s="103" t="s">
        <v>431</v>
      </c>
      <c r="D369" s="104">
        <f>D375+D370</f>
        <v>1363581.77</v>
      </c>
      <c r="E369" s="104">
        <f>E375+E370</f>
        <v>158067.14000000001</v>
      </c>
      <c r="F369" s="105">
        <f>F375+F370</f>
        <v>1205514.6299999999</v>
      </c>
      <c r="G369" s="179"/>
    </row>
    <row r="370" spans="1:7" ht="45">
      <c r="A370" s="110" t="s">
        <v>421</v>
      </c>
      <c r="B370" s="102" t="s">
        <v>220</v>
      </c>
      <c r="C370" s="103" t="s">
        <v>425</v>
      </c>
      <c r="D370" s="104">
        <f t="shared" ref="D370:F373" si="232">D371</f>
        <v>391272</v>
      </c>
      <c r="E370" s="104">
        <f t="shared" si="232"/>
        <v>29000</v>
      </c>
      <c r="F370" s="105">
        <f t="shared" si="232"/>
        <v>362272</v>
      </c>
      <c r="G370" s="179"/>
    </row>
    <row r="371" spans="1:7" ht="22.5">
      <c r="A371" s="110" t="s">
        <v>422</v>
      </c>
      <c r="B371" s="102" t="s">
        <v>220</v>
      </c>
      <c r="C371" s="103" t="s">
        <v>426</v>
      </c>
      <c r="D371" s="104">
        <f t="shared" si="232"/>
        <v>391272</v>
      </c>
      <c r="E371" s="104">
        <f t="shared" si="232"/>
        <v>29000</v>
      </c>
      <c r="F371" s="105">
        <f t="shared" si="232"/>
        <v>362272</v>
      </c>
      <c r="G371" s="179"/>
    </row>
    <row r="372" spans="1:7" ht="23.25">
      <c r="A372" s="80" t="s">
        <v>423</v>
      </c>
      <c r="B372" s="102" t="s">
        <v>220</v>
      </c>
      <c r="C372" s="103" t="s">
        <v>427</v>
      </c>
      <c r="D372" s="104">
        <f t="shared" si="232"/>
        <v>391272</v>
      </c>
      <c r="E372" s="104">
        <f t="shared" si="232"/>
        <v>29000</v>
      </c>
      <c r="F372" s="105">
        <f t="shared" si="232"/>
        <v>362272</v>
      </c>
      <c r="G372" s="179"/>
    </row>
    <row r="373" spans="1:7">
      <c r="A373" s="80" t="s">
        <v>424</v>
      </c>
      <c r="B373" s="102" t="s">
        <v>220</v>
      </c>
      <c r="C373" s="103" t="s">
        <v>428</v>
      </c>
      <c r="D373" s="104">
        <f t="shared" si="232"/>
        <v>391272</v>
      </c>
      <c r="E373" s="104">
        <f t="shared" si="232"/>
        <v>29000</v>
      </c>
      <c r="F373" s="105">
        <f t="shared" si="232"/>
        <v>362272</v>
      </c>
      <c r="G373" s="179"/>
    </row>
    <row r="374" spans="1:7" ht="45.75">
      <c r="A374" s="80" t="s">
        <v>306</v>
      </c>
      <c r="B374" s="102" t="s">
        <v>220</v>
      </c>
      <c r="C374" s="103" t="s">
        <v>429</v>
      </c>
      <c r="D374" s="104">
        <v>391272</v>
      </c>
      <c r="E374" s="104">
        <v>29000</v>
      </c>
      <c r="F374" s="105">
        <v>362272</v>
      </c>
      <c r="G374" s="179"/>
    </row>
    <row r="375" spans="1:7">
      <c r="A375" s="79" t="s">
        <v>362</v>
      </c>
      <c r="B375" s="102" t="s">
        <v>220</v>
      </c>
      <c r="C375" s="103" t="s">
        <v>356</v>
      </c>
      <c r="D375" s="104">
        <f t="shared" ref="D375:F376" si="233">D376</f>
        <v>972309.77</v>
      </c>
      <c r="E375" s="104">
        <f t="shared" si="233"/>
        <v>129067.14</v>
      </c>
      <c r="F375" s="105">
        <f t="shared" si="233"/>
        <v>843242.63</v>
      </c>
      <c r="G375" s="179"/>
    </row>
    <row r="376" spans="1:7" ht="22.5">
      <c r="A376" s="79" t="s">
        <v>420</v>
      </c>
      <c r="B376" s="102" t="s">
        <v>220</v>
      </c>
      <c r="C376" s="103" t="s">
        <v>357</v>
      </c>
      <c r="D376" s="104">
        <f t="shared" si="233"/>
        <v>972309.77</v>
      </c>
      <c r="E376" s="104">
        <f t="shared" si="233"/>
        <v>129067.14</v>
      </c>
      <c r="F376" s="105">
        <f t="shared" si="233"/>
        <v>843242.63</v>
      </c>
      <c r="G376" s="179"/>
    </row>
    <row r="377" spans="1:7" ht="23.25">
      <c r="A377" s="80" t="s">
        <v>423</v>
      </c>
      <c r="B377" s="102" t="s">
        <v>220</v>
      </c>
      <c r="C377" s="103" t="s">
        <v>358</v>
      </c>
      <c r="D377" s="104">
        <f>D378</f>
        <v>972309.77</v>
      </c>
      <c r="E377" s="104">
        <f>E378</f>
        <v>129067.14</v>
      </c>
      <c r="F377" s="105">
        <f>F379</f>
        <v>843242.63</v>
      </c>
      <c r="G377" s="179"/>
    </row>
    <row r="378" spans="1:7">
      <c r="A378" s="80" t="s">
        <v>424</v>
      </c>
      <c r="B378" s="102" t="s">
        <v>220</v>
      </c>
      <c r="C378" s="103" t="s">
        <v>359</v>
      </c>
      <c r="D378" s="104">
        <f>D379</f>
        <v>972309.77</v>
      </c>
      <c r="E378" s="104">
        <f>E379</f>
        <v>129067.14</v>
      </c>
      <c r="F378" s="105">
        <f>F379</f>
        <v>843242.63</v>
      </c>
      <c r="G378" s="179"/>
    </row>
    <row r="379" spans="1:7" ht="36.75" customHeight="1">
      <c r="A379" s="80" t="s">
        <v>306</v>
      </c>
      <c r="B379" s="197" t="s">
        <v>220</v>
      </c>
      <c r="C379" s="198" t="s">
        <v>450</v>
      </c>
      <c r="D379" s="199">
        <v>972309.77</v>
      </c>
      <c r="E379" s="199">
        <v>129067.14</v>
      </c>
      <c r="F379" s="200">
        <v>843242.63</v>
      </c>
      <c r="G379" s="179"/>
    </row>
    <row r="380" spans="1:7" ht="24" customHeight="1" thickBot="1">
      <c r="A380" s="178" t="s">
        <v>309</v>
      </c>
      <c r="B380" s="193" t="s">
        <v>310</v>
      </c>
      <c r="C380" s="194" t="s">
        <v>32</v>
      </c>
      <c r="D380" s="195">
        <v>-33772244.289999999</v>
      </c>
      <c r="E380" s="195">
        <v>1246040.6200000001</v>
      </c>
      <c r="F380" s="196" t="s">
        <v>32</v>
      </c>
      <c r="G380" s="181"/>
    </row>
    <row r="381" spans="1:7" ht="15" customHeight="1">
      <c r="A381" s="83"/>
      <c r="B381" s="182"/>
      <c r="C381" s="182"/>
      <c r="D381" s="182"/>
      <c r="E381" s="182"/>
      <c r="F381" s="182"/>
      <c r="G381" s="8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zoomScaleSheetLayoutView="100" workbookViewId="0">
      <selection activeCell="A40" sqref="A40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25"/>
      <c r="B1" s="26"/>
      <c r="C1" s="27"/>
      <c r="D1" s="9"/>
      <c r="E1" s="28"/>
      <c r="F1" s="16" t="s">
        <v>311</v>
      </c>
      <c r="G1" s="8"/>
    </row>
    <row r="2" spans="1:7" ht="14.1" customHeight="1">
      <c r="A2" s="219" t="s">
        <v>312</v>
      </c>
      <c r="B2" s="220"/>
      <c r="C2" s="220"/>
      <c r="D2" s="220"/>
      <c r="E2" s="220"/>
      <c r="F2" s="220"/>
      <c r="G2" s="8"/>
    </row>
    <row r="3" spans="1:7" ht="12" customHeight="1">
      <c r="A3" s="29"/>
      <c r="B3" s="30"/>
      <c r="C3" s="31"/>
      <c r="D3" s="32"/>
      <c r="E3" s="33"/>
      <c r="F3" s="34"/>
      <c r="G3" s="8"/>
    </row>
    <row r="4" spans="1:7" ht="13.5" customHeight="1">
      <c r="A4" s="221" t="s">
        <v>21</v>
      </c>
      <c r="B4" s="221" t="s">
        <v>22</v>
      </c>
      <c r="C4" s="221" t="s">
        <v>313</v>
      </c>
      <c r="D4" s="221" t="s">
        <v>24</v>
      </c>
      <c r="E4" s="221" t="s">
        <v>25</v>
      </c>
      <c r="F4" s="221" t="s">
        <v>26</v>
      </c>
      <c r="G4" s="8"/>
    </row>
    <row r="5" spans="1:7" ht="12" customHeight="1">
      <c r="A5" s="222"/>
      <c r="B5" s="222"/>
      <c r="C5" s="222"/>
      <c r="D5" s="222"/>
      <c r="E5" s="222"/>
      <c r="F5" s="222"/>
      <c r="G5" s="8"/>
    </row>
    <row r="6" spans="1:7" ht="12" customHeight="1">
      <c r="A6" s="222"/>
      <c r="B6" s="222"/>
      <c r="C6" s="222"/>
      <c r="D6" s="222"/>
      <c r="E6" s="222"/>
      <c r="F6" s="222"/>
      <c r="G6" s="8"/>
    </row>
    <row r="7" spans="1:7" ht="11.25" customHeight="1">
      <c r="A7" s="222"/>
      <c r="B7" s="222"/>
      <c r="C7" s="222"/>
      <c r="D7" s="222"/>
      <c r="E7" s="222"/>
      <c r="F7" s="222"/>
      <c r="G7" s="8"/>
    </row>
    <row r="8" spans="1:7" ht="10.5" customHeight="1">
      <c r="A8" s="222"/>
      <c r="B8" s="222"/>
      <c r="C8" s="222"/>
      <c r="D8" s="222"/>
      <c r="E8" s="222"/>
      <c r="F8" s="222"/>
      <c r="G8" s="8"/>
    </row>
    <row r="9" spans="1:7" ht="12" customHeight="1">
      <c r="A9" s="13">
        <v>1</v>
      </c>
      <c r="B9" s="14">
        <v>2</v>
      </c>
      <c r="C9" s="18">
        <v>3</v>
      </c>
      <c r="D9" s="19" t="s">
        <v>27</v>
      </c>
      <c r="E9" s="19" t="s">
        <v>28</v>
      </c>
      <c r="F9" s="19" t="s">
        <v>29</v>
      </c>
      <c r="G9" s="8"/>
    </row>
    <row r="10" spans="1:7" ht="18" customHeight="1">
      <c r="A10" s="24" t="s">
        <v>314</v>
      </c>
      <c r="B10" s="35">
        <v>500</v>
      </c>
      <c r="C10" s="36" t="s">
        <v>32</v>
      </c>
      <c r="D10" s="15">
        <v>33772244.289999999</v>
      </c>
      <c r="E10" s="15">
        <v>-1246040.6200000001</v>
      </c>
      <c r="F10" s="21">
        <v>35018284.909999996</v>
      </c>
      <c r="G10" s="8"/>
    </row>
    <row r="11" spans="1:7" ht="12" customHeight="1">
      <c r="A11" s="37" t="s">
        <v>33</v>
      </c>
      <c r="B11" s="38"/>
      <c r="C11" s="39"/>
      <c r="D11" s="40"/>
      <c r="E11" s="40"/>
      <c r="F11" s="41"/>
      <c r="G11" s="8"/>
    </row>
    <row r="12" spans="1:7" ht="18" customHeight="1">
      <c r="A12" s="42" t="s">
        <v>315</v>
      </c>
      <c r="B12" s="38">
        <v>520</v>
      </c>
      <c r="C12" s="39" t="s">
        <v>32</v>
      </c>
      <c r="D12" s="43">
        <v>0</v>
      </c>
      <c r="E12" s="43">
        <v>0</v>
      </c>
      <c r="F12" s="44">
        <v>0</v>
      </c>
      <c r="G12" s="8"/>
    </row>
    <row r="13" spans="1:7" ht="12" customHeight="1">
      <c r="A13" s="45" t="s">
        <v>316</v>
      </c>
      <c r="B13" s="38"/>
      <c r="C13" s="39"/>
      <c r="D13" s="40"/>
      <c r="E13" s="40"/>
      <c r="F13" s="41"/>
      <c r="G13" s="8"/>
    </row>
    <row r="14" spans="1:7" ht="14.1" customHeight="1">
      <c r="A14" s="46" t="s">
        <v>317</v>
      </c>
      <c r="B14" s="38">
        <v>620</v>
      </c>
      <c r="C14" s="39" t="s">
        <v>32</v>
      </c>
      <c r="D14" s="43">
        <v>0</v>
      </c>
      <c r="E14" s="43">
        <v>0</v>
      </c>
      <c r="F14" s="44">
        <v>0</v>
      </c>
      <c r="G14" s="8"/>
    </row>
    <row r="15" spans="1:7" ht="12.95" customHeight="1">
      <c r="A15" s="47" t="s">
        <v>316</v>
      </c>
      <c r="B15" s="38"/>
      <c r="C15" s="39"/>
      <c r="D15" s="40"/>
      <c r="E15" s="40"/>
      <c r="F15" s="41"/>
      <c r="G15" s="8"/>
    </row>
    <row r="16" spans="1:7" ht="14.1" customHeight="1">
      <c r="A16" s="48" t="s">
        <v>318</v>
      </c>
      <c r="B16" s="38">
        <v>700</v>
      </c>
      <c r="C16" s="39"/>
      <c r="D16" s="43">
        <v>33772244.289999999</v>
      </c>
      <c r="E16" s="43">
        <v>-1246040.6200000001</v>
      </c>
      <c r="F16" s="44">
        <v>35018284.909999996</v>
      </c>
      <c r="G16" s="8"/>
    </row>
    <row r="17" spans="1:7">
      <c r="A17" s="49" t="s">
        <v>319</v>
      </c>
      <c r="B17" s="38">
        <v>700</v>
      </c>
      <c r="C17" s="39" t="s">
        <v>320</v>
      </c>
      <c r="D17" s="43">
        <v>33772244.289999999</v>
      </c>
      <c r="E17" s="43">
        <v>-1246040.6200000001</v>
      </c>
      <c r="F17" s="44">
        <v>35018284.909999996</v>
      </c>
      <c r="G17" s="8"/>
    </row>
    <row r="18" spans="1:7" ht="14.1" customHeight="1">
      <c r="A18" s="46" t="s">
        <v>321</v>
      </c>
      <c r="B18" s="38">
        <v>710</v>
      </c>
      <c r="C18" s="39"/>
      <c r="D18" s="43">
        <v>0</v>
      </c>
      <c r="E18" s="43">
        <v>-18982213.050000001</v>
      </c>
      <c r="F18" s="50" t="s">
        <v>322</v>
      </c>
      <c r="G18" s="8"/>
    </row>
    <row r="19" spans="1:7">
      <c r="A19" s="22" t="s">
        <v>323</v>
      </c>
      <c r="B19" s="38">
        <v>710</v>
      </c>
      <c r="C19" s="39" t="s">
        <v>324</v>
      </c>
      <c r="D19" s="43">
        <v>0</v>
      </c>
      <c r="E19" s="43">
        <v>-18982213.050000001</v>
      </c>
      <c r="F19" s="50" t="s">
        <v>322</v>
      </c>
      <c r="G19" s="8"/>
    </row>
    <row r="20" spans="1:7">
      <c r="A20" s="22" t="s">
        <v>325</v>
      </c>
      <c r="B20" s="38">
        <v>710</v>
      </c>
      <c r="C20" s="39" t="s">
        <v>326</v>
      </c>
      <c r="D20" s="43">
        <v>0</v>
      </c>
      <c r="E20" s="43">
        <v>-18982213.050000001</v>
      </c>
      <c r="F20" s="50" t="s">
        <v>322</v>
      </c>
      <c r="G20" s="8"/>
    </row>
    <row r="21" spans="1:7">
      <c r="A21" s="22" t="s">
        <v>327</v>
      </c>
      <c r="B21" s="38">
        <v>710</v>
      </c>
      <c r="C21" s="39" t="s">
        <v>328</v>
      </c>
      <c r="D21" s="43">
        <v>0</v>
      </c>
      <c r="E21" s="43">
        <v>-18982213.050000001</v>
      </c>
      <c r="F21" s="50" t="s">
        <v>322</v>
      </c>
      <c r="G21" s="8"/>
    </row>
    <row r="22" spans="1:7" ht="23.25">
      <c r="A22" s="22" t="s">
        <v>329</v>
      </c>
      <c r="B22" s="38">
        <v>710</v>
      </c>
      <c r="C22" s="39" t="s">
        <v>330</v>
      </c>
      <c r="D22" s="43">
        <v>0</v>
      </c>
      <c r="E22" s="43">
        <v>-18982213.050000001</v>
      </c>
      <c r="F22" s="50" t="s">
        <v>322</v>
      </c>
      <c r="G22" s="8"/>
    </row>
    <row r="23" spans="1:7" ht="14.1" customHeight="1">
      <c r="A23" s="46" t="s">
        <v>331</v>
      </c>
      <c r="B23" s="38">
        <v>720</v>
      </c>
      <c r="C23" s="39"/>
      <c r="D23" s="43">
        <v>0</v>
      </c>
      <c r="E23" s="43">
        <v>17736172.43</v>
      </c>
      <c r="F23" s="50" t="s">
        <v>322</v>
      </c>
      <c r="G23" s="8"/>
    </row>
    <row r="24" spans="1:7">
      <c r="A24" s="22" t="s">
        <v>332</v>
      </c>
      <c r="B24" s="38">
        <v>720</v>
      </c>
      <c r="C24" s="51" t="s">
        <v>333</v>
      </c>
      <c r="D24" s="43">
        <v>0</v>
      </c>
      <c r="E24" s="43">
        <v>17736172.43</v>
      </c>
      <c r="F24" s="50" t="s">
        <v>322</v>
      </c>
      <c r="G24" s="8"/>
    </row>
    <row r="25" spans="1:7">
      <c r="A25" s="22" t="s">
        <v>334</v>
      </c>
      <c r="B25" s="38">
        <v>720</v>
      </c>
      <c r="C25" s="51" t="s">
        <v>335</v>
      </c>
      <c r="D25" s="43">
        <v>0</v>
      </c>
      <c r="E25" s="43">
        <v>17736172.43</v>
      </c>
      <c r="F25" s="50" t="s">
        <v>322</v>
      </c>
      <c r="G25" s="8"/>
    </row>
    <row r="26" spans="1:7">
      <c r="A26" s="22" t="s">
        <v>336</v>
      </c>
      <c r="B26" s="38">
        <v>720</v>
      </c>
      <c r="C26" s="51" t="s">
        <v>337</v>
      </c>
      <c r="D26" s="43">
        <v>0</v>
      </c>
      <c r="E26" s="43">
        <v>17736172.43</v>
      </c>
      <c r="F26" s="50" t="s">
        <v>322</v>
      </c>
      <c r="G26" s="8"/>
    </row>
    <row r="27" spans="1:7" ht="23.25">
      <c r="A27" s="22" t="s">
        <v>338</v>
      </c>
      <c r="B27" s="38">
        <v>720</v>
      </c>
      <c r="C27" s="51" t="s">
        <v>339</v>
      </c>
      <c r="D27" s="43">
        <v>0</v>
      </c>
      <c r="E27" s="43">
        <v>17736172.43</v>
      </c>
      <c r="F27" s="50" t="s">
        <v>322</v>
      </c>
      <c r="G27" s="8"/>
    </row>
    <row r="28" spans="1:7" ht="10.5" customHeight="1">
      <c r="A28" s="52"/>
      <c r="B28" s="53"/>
      <c r="C28" s="54"/>
      <c r="D28" s="55"/>
      <c r="E28" s="56"/>
      <c r="F28" s="56"/>
      <c r="G28" s="8"/>
    </row>
    <row r="29" spans="1:7">
      <c r="A29" s="57"/>
      <c r="B29" s="58"/>
      <c r="C29" s="57"/>
      <c r="D29" s="6"/>
      <c r="E29" s="59"/>
      <c r="F29" s="59"/>
      <c r="G29" s="8"/>
    </row>
    <row r="30" spans="1:7">
      <c r="A30" s="62" t="s">
        <v>348</v>
      </c>
      <c r="B30" s="63"/>
      <c r="C30" s="63"/>
      <c r="D30" s="63"/>
      <c r="E30" s="63"/>
    </row>
    <row r="31" spans="1:7">
      <c r="A31" s="64" t="s">
        <v>346</v>
      </c>
      <c r="B31" s="65"/>
      <c r="C31" s="66"/>
      <c r="D31" s="225" t="s">
        <v>349</v>
      </c>
      <c r="E31" s="226"/>
    </row>
    <row r="32" spans="1:7">
      <c r="A32" s="67"/>
      <c r="B32" s="68" t="s">
        <v>340</v>
      </c>
      <c r="C32" s="66"/>
      <c r="D32" s="223" t="s">
        <v>341</v>
      </c>
      <c r="E32" s="224"/>
    </row>
    <row r="33" spans="1:5">
      <c r="A33" s="69" t="s">
        <v>350</v>
      </c>
      <c r="B33" s="70"/>
      <c r="C33" s="70"/>
      <c r="D33" s="70"/>
      <c r="E33" s="70"/>
    </row>
    <row r="34" spans="1:5">
      <c r="A34" s="71" t="s">
        <v>351</v>
      </c>
      <c r="B34" s="72"/>
      <c r="C34" s="66"/>
      <c r="D34" s="229" t="s">
        <v>352</v>
      </c>
      <c r="E34" s="229"/>
    </row>
    <row r="35" spans="1:5">
      <c r="A35" s="67"/>
      <c r="B35" s="73" t="s">
        <v>340</v>
      </c>
      <c r="C35" s="74"/>
      <c r="D35" s="230" t="s">
        <v>341</v>
      </c>
      <c r="E35" s="230"/>
    </row>
    <row r="36" spans="1:5">
      <c r="A36" s="70"/>
      <c r="B36" s="70"/>
      <c r="C36" s="70"/>
      <c r="D36" s="70"/>
      <c r="E36" s="70"/>
    </row>
    <row r="37" spans="1:5">
      <c r="A37" s="64" t="s">
        <v>342</v>
      </c>
      <c r="B37" s="75"/>
      <c r="C37" s="66"/>
      <c r="D37" s="225" t="s">
        <v>347</v>
      </c>
      <c r="E37" s="226"/>
    </row>
    <row r="38" spans="1:5">
      <c r="A38" s="67"/>
      <c r="B38" s="68" t="s">
        <v>340</v>
      </c>
      <c r="C38" s="66"/>
      <c r="D38" s="227" t="s">
        <v>341</v>
      </c>
      <c r="E38" s="228"/>
    </row>
    <row r="39" spans="1:5">
      <c r="A39" s="76" t="s">
        <v>800</v>
      </c>
      <c r="B39" s="60"/>
      <c r="C39" s="66"/>
      <c r="D39" s="60"/>
      <c r="E39" s="60"/>
    </row>
  </sheetData>
  <mergeCells count="13">
    <mergeCell ref="D32:E32"/>
    <mergeCell ref="D37:E37"/>
    <mergeCell ref="D38:E38"/>
    <mergeCell ref="D31:E31"/>
    <mergeCell ref="D34:E34"/>
    <mergeCell ref="D35:E3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&lt;/Code&gt;&#10;  &lt;DocLink&gt;2044767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5CABDC9-2ECB-44A8-8201-341710E4260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Владимировна Носова</dc:creator>
  <cp:lastModifiedBy>skotnikova_up</cp:lastModifiedBy>
  <cp:lastPrinted>2022-04-08T11:57:31Z</cp:lastPrinted>
  <dcterms:created xsi:type="dcterms:W3CDTF">2022-04-06T13:36:38Z</dcterms:created>
  <dcterms:modified xsi:type="dcterms:W3CDTF">2022-04-11T05:34:49Z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SV_0503117M_20160101_6.xlsx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web_2802102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